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75" windowWidth="7530" windowHeight="4425" tabRatio="899" firstSheet="1" activeTab="1"/>
  </bookViews>
  <sheets>
    <sheet name="CB_DATA_" sheetId="2" state="hidden" r:id="rId1"/>
    <sheet name="Figure 10.16" sheetId="80" r:id="rId2"/>
    <sheet name="Figure 10.17" sheetId="86" r:id="rId3"/>
    <sheet name="Figure 10.18" sheetId="106" r:id="rId4"/>
    <sheet name="Figure 10.19" sheetId="107" r:id="rId5"/>
    <sheet name="Figure 10.20" sheetId="96" r:id="rId6"/>
    <sheet name="Figure 10.21" sheetId="101" r:id="rId7"/>
    <sheet name="Figure 10.22" sheetId="102" r:id="rId8"/>
    <sheet name="Figure 10.23" sheetId="89" r:id="rId9"/>
    <sheet name="Figure 10.24" sheetId="91" r:id="rId10"/>
    <sheet name="Figure 10.25" sheetId="93" r:id="rId11"/>
  </sheets>
  <definedNames>
    <definedName name="CB_836ee388d4414098ad5da8fde1e21c6e" localSheetId="1" hidden="1">'Figure 10.16'!$C$32</definedName>
    <definedName name="CB_b515f2657d36439b86d1642ca82999c9" localSheetId="1" hidden="1">'Figure 10.16'!$K$14</definedName>
    <definedName name="CB_Block_00000000000000000000000000000000" localSheetId="1" hidden="1">"'7.0.0.0"</definedName>
    <definedName name="CB_Block_00000000000000000000000000000001" localSheetId="0" hidden="1">"'633371289127668665"</definedName>
    <definedName name="CB_Block_00000000000000000000000000000001" localSheetId="1" hidden="1">"'633371289127824913"</definedName>
    <definedName name="CB_Block_00000000000000000000000000000003" localSheetId="1" hidden="1">"'7.3.814.0"</definedName>
    <definedName name="CB_BlockExt_00000000000000000000000000000003" localSheetId="1" hidden="1">"'7.3"</definedName>
    <definedName name="CB_e7ff33bcb31945269be4cdcd31731f1d" localSheetId="1" hidden="1">'Figure 10.16'!$C$34</definedName>
    <definedName name="CBWorkbookPriority" hidden="1">-1265846328</definedName>
    <definedName name="CBx_2cae1be093284e1cae265e3842655fc3" localSheetId="0" hidden="1">"'Figure 10.16'!$A$1"</definedName>
    <definedName name="CBx_62636358f7af40e2b148a3d926be7901" localSheetId="0" hidden="1">"'CB_DATA_'!$A$1"</definedName>
    <definedName name="CBx_99fce2b3cd6f4fb985b680887028c5ca" localSheetId="0" hidden="1">"'Base Case Model'!$A$1"</definedName>
    <definedName name="CBx_Sheet_Guid" localSheetId="0" hidden="1">"'62636358-f7af-40e2-b148-a3d926be7901"</definedName>
    <definedName name="CBx_Sheet_Guid" localSheetId="1" hidden="1">"'2cae1be0-9328-4e1c-ae26-5e3842655fc3"</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 name="solver_eng" localSheetId="1" hidden="1">1</definedName>
    <definedName name="solver_lin" localSheetId="1" hidden="1">2</definedName>
    <definedName name="solver_mtr" localSheetId="1" hidden="1">0</definedName>
    <definedName name="solver_num" localSheetId="1" hidden="1">0</definedName>
    <definedName name="solver_opt" localSheetId="1" hidden="1">'Figure 10.16'!$C$32</definedName>
    <definedName name="solver_typ" localSheetId="1" hidden="1">1</definedName>
    <definedName name="solver_val" localSheetId="1" hidden="1">0</definedName>
    <definedName name="solver_ver" localSheetId="1" hidden="1">6</definedName>
  </definedNames>
  <calcPr calcId="125725"/>
</workbook>
</file>

<file path=xl/calcChain.xml><?xml version="1.0" encoding="utf-8"?>
<calcChain xmlns="http://schemas.openxmlformats.org/spreadsheetml/2006/main">
  <c r="A11" i="2"/>
  <c r="B11"/>
  <c r="C19" i="80"/>
  <c r="C27"/>
  <c r="C23"/>
  <c r="C21"/>
  <c r="F26"/>
  <c r="F25"/>
  <c r="F24"/>
  <c r="F23"/>
  <c r="F22"/>
  <c r="F21"/>
  <c r="F20"/>
  <c r="F19"/>
  <c r="F18"/>
  <c r="F17"/>
  <c r="F16"/>
  <c r="F15"/>
  <c r="F14"/>
  <c r="C9"/>
  <c r="C25" l="1"/>
  <c r="C28" s="1"/>
  <c r="C30" s="1"/>
  <c r="C32" s="1"/>
  <c r="C34" s="1"/>
</calcChain>
</file>

<file path=xl/comments1.xml><?xml version="1.0" encoding="utf-8"?>
<comments xmlns="http://schemas.openxmlformats.org/spreadsheetml/2006/main">
  <authors>
    <author>Steve.Powell</author>
  </authors>
  <commentList>
    <comment ref="C9" authorId="0">
      <text>
        <r>
          <rPr>
            <b/>
            <sz val="8"/>
            <color indexed="81"/>
            <rFont val="Tahoma"/>
            <family val="2"/>
          </rPr>
          <t xml:space="preserve">Normal distribution with mean and standard deviation given in C10 and C11. </t>
        </r>
        <r>
          <rPr>
            <sz val="8"/>
            <color indexed="81"/>
            <rFont val="Tahoma"/>
            <family val="2"/>
          </rPr>
          <t xml:space="preserve">
</t>
        </r>
      </text>
    </comment>
    <comment ref="K14" authorId="0">
      <text>
        <r>
          <rPr>
            <b/>
            <sz val="8"/>
            <color indexed="81"/>
            <rFont val="Tahoma"/>
            <family val="2"/>
          </rPr>
          <t>Assumption</t>
        </r>
        <r>
          <rPr>
            <sz val="8"/>
            <color indexed="81"/>
            <rFont val="Tahoma"/>
            <family val="2"/>
          </rPr>
          <t>: K14
  Normal distribution
  Mean = 0.50
  Std. Dev. = 0.06</t>
        </r>
      </text>
    </comment>
    <comment ref="C32" authorId="0">
      <text>
        <r>
          <rPr>
            <b/>
            <sz val="8"/>
            <color indexed="81"/>
            <rFont val="Tahoma"/>
            <family val="2"/>
          </rPr>
          <t>Forecast</t>
        </r>
        <r>
          <rPr>
            <sz val="8"/>
            <color indexed="81"/>
            <rFont val="Tahoma"/>
            <family val="2"/>
          </rPr>
          <t>: Total NPV</t>
        </r>
      </text>
    </comment>
    <comment ref="C34" authorId="0">
      <text>
        <r>
          <rPr>
            <b/>
            <sz val="8"/>
            <color indexed="81"/>
            <rFont val="Tahoma"/>
            <family val="2"/>
          </rPr>
          <t>Forecast</t>
        </r>
        <r>
          <rPr>
            <sz val="8"/>
            <color indexed="81"/>
            <rFont val="Tahoma"/>
            <family val="2"/>
          </rPr>
          <t>: Probability  &lt; 2.5M</t>
        </r>
      </text>
    </comment>
  </commentList>
</comments>
</file>

<file path=xl/sharedStrings.xml><?xml version="1.0" encoding="utf-8"?>
<sst xmlns="http://schemas.openxmlformats.org/spreadsheetml/2006/main" count="70" uniqueCount="49">
  <si>
    <t xml:space="preserve">Auto Leasing Prototype </t>
  </si>
  <si>
    <t>Parameters</t>
  </si>
  <si>
    <t>Borrowing rate</t>
  </si>
  <si>
    <t>Model</t>
  </si>
  <si>
    <t>Leases sold</t>
  </si>
  <si>
    <t>NPV per car</t>
  </si>
  <si>
    <t>Total NPV</t>
  </si>
  <si>
    <t>Elasticity</t>
  </si>
  <si>
    <t>Multiplier</t>
  </si>
  <si>
    <t>Payment</t>
  </si>
  <si>
    <t>Demand</t>
  </si>
  <si>
    <t>Monthly customer payment</t>
  </si>
  <si>
    <t>Monthly bank payment</t>
  </si>
  <si>
    <t>Residual gain/loss</t>
  </si>
  <si>
    <t>NPV of net monthly payments</t>
  </si>
  <si>
    <t>NPV of residual gain/loss</t>
  </si>
  <si>
    <t>Sale Price (000)</t>
  </si>
  <si>
    <t>Term (months)</t>
  </si>
  <si>
    <t>Actual residual (%)</t>
  </si>
  <si>
    <t>Contract Residual Value (%)</t>
  </si>
  <si>
    <t xml:space="preserve"> </t>
  </si>
  <si>
    <t>Money Factor</t>
  </si>
  <si>
    <t>Decisions</t>
  </si>
  <si>
    <t xml:space="preserve">   St. Dev</t>
  </si>
  <si>
    <t xml:space="preserve">   Mean</t>
  </si>
  <si>
    <t>Total NPV: Mean</t>
  </si>
  <si>
    <t>Probability  &lt; 2.5M: Mean</t>
  </si>
  <si>
    <t>M2</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</si>
  <si>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</si>
  <si>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</si>
  <si>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</si>
  <si>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</si>
  <si>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</si>
  <si>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</si>
  <si>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</si>
  <si>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</si>
  <si>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</si>
  <si>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</si>
  <si>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</si>
  <si>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</si>
  <si>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2cae1be0-9328-4e1c-ae26-5e3842655fc3</t>
  </si>
  <si>
    <t>CB_Block_0</t>
  </si>
  <si>
    <t>㜸〱敤㕣摤㜳ㅣ挷㜱摦㌹㘰㡦户〷ㅣ㜱㈲㈹捡㤴㘵〹㤶㉣摢㌴㘸㠸愴挴挸㜲愲戰㐰㠰㈰㔱〶〵㤸〰㈹摢㤲つ㉦敥㜶㠱ㄵ㙦昷愰摤〵㐸挸㐹㈴换㥦㡡昳㤴㑦㝦㤴换㤵捡㔳㉡戱㘳㈷戱㘲挵捥户㤳㈷扢㉡㔵㈹扦昹挱㝥挹㑢㔲㈹㔶攵て㜰㝥扦㥥摤扢扤㍢摣〲㍣㐹〹㤴挲㔲搷㤸敤改㤹摤㤹敥改敥改㥥㤵愱っ挳昸〵㉥晥攵㌵捣挲㝤㑢摢㔱散昸㤳搳捤㐶挳愹挵㕥㌳㠸㈶愷挲搰摥㥥昷愲㜸〸〴挵ㄵて昵㤱戹ㄲ㜹㉦㌸愵㤵㉤㈷㡣㐰㘴ㅡ㐶愹㘴ㄵ㔰捦㑥昸慢愶㌷ㄶ㕢㡤づ〳㕣㥤扥戰戰晡ㅣ㝡㕤㡡㥢愱㜳㙡晣扡㙥晢攴攳㤳㡦㑥㝥攰捣㘳㤳愷㑦㡤㑦㙦㌶攲捤搰㜹㌲㜰㌶攳搰㙥㥣ㅡ㕦摣㕣㙤㜸戵て㌹摢换捤ㅢ㑥昰愴戳㝡晡搱㔵晢㌱㔰㥦㍢攷㍥昱挴〷㐶昱㘰㘳㝥晡挲㘲攸戸搱ㅢ搲愳挹搷㝤㙣挶愹㜹ㅣ㤷攳㠴㕥戰㌶㌹㝤〱晦㘵摥ㅤ㜷㡦㑦㉥慤㍢㑥捣〷㍢愱ㄳ搴㥣挸㐲挳ㄱ㝦㉡㡡㌶晤つ㑥㥣攵捦㘲㤸㌵㍢㡡㑤㝦摡㘹㌴㉣㍦敤戵攴㉦㘰摥ㅡ昶昶愸扦攴〴㤱ㄷ㝢㕢㕥扣㕤昴㤷搱㔱扤攲㕦㡢㥣慢㜶戰收㍣㘵晢㡥改㕦摡昴敡挳晡㌲㠶摥㤳㜶㤱㝤㌱ㄹ晣攴㔴攴㑦慦摢愱扣㔱挴㘹挹愱㥤つ㙢㥤戴て昵敦㤷慦㉥㑦㘰㥦て昷愷㐳捤㜵㍢㙣㔱㑥昴愷㑣〶摦昹〶㡦昴愷捦捣㔱㘷㥢㤳晤摢挸㔴㜶㔲慢㤱㐴戶㘵㐶㌱ㄸ慢㐸㜰㠸愰㐴㐰〶㕡㘵㠲ㄱ㠲㔱〰㌵晣摦㔸㈱搹㠶慣㉡慣搸㠵㤵搵挲㑡慤戰㔲㉦慣㌸㠵ㄵ户戰戲㔶㔸㔹㉦慣㜸㠵㤵攷ち㉢㌷㐰㤳㕥愵㐳㠷ち挹昵攷晥慢㠵㉦晥挹㙦㑤㝦晤摦㕥晥㤷改㙦㝦㜵㙢昴㌰㠸㍥㥣扣搴㑣㘸摦㠴愸戵㘵昸散攴㘹晥摢㝤㑤㘰㐹戸攷摣挷摤㌳㘷敡攷㑥摢㡦摡㈶㠷㤵挳晣づ㐱愹㠲㜶搴㝤摡ぢ敡捤㥢挲扢晢㉥搸㤱搳㥥戸㠹愴敥㐲㜳㌳愸㐷㙦摦戹㜲㈹戶㘳攷摥敥扡㜶㈷㍤捤㤶戰慣㥣㐸㥥㜷㝦㜷戳敢㜶㘳搳㤹扡攵改敡㜷㜴㔵晢㡢㘱㜳戵㝦敤㙣攸㍣摦慡敤㜹愳㈹㈸戴㉤改扢㘷㤴扡㑡扦搷昸昴㝡㌳㜲〲㜹扤〹㝦搱慢摤㜰挲㈵㠷敡搰愹换㔰敦㘶㔵戲敡㈷ㄶ〲っㄴ慢戵晥㘰ㄶ敢㕥扣ㄵ㘳㌱㍢㜵扣敦㠶ㄳ挶摢换昶㙡挳㌹摥㐱愲㥦㠹㡡ㄳㅤ攸搹㘶㙤㌳㥡㙥〶㜱搸㙣㜴搶㑣搵户㙣㘸㥡晡㤵㘶摤ㄹㅥ㌶㐴㈹㐰搹づつ㈹㘵扣慦晦㕡㄰㐶㘴㔸捣㠵晣戶㑥戱㥢扣㡡搱㘱ㄴつ㠷㌲㔹㜸搷㉥㥤昱㝤㐵挷攴慣挰捣㤸㘸㍢昸搰昷敥搲㙤㡢㜳㙦㉥㜱愱㜰㌴ㄹ晤挵㉤㈷㠸㉦摢㐱扤攱㠴戹㤶㑦昱㡤慣㌱〰昳㌶ㄴ㐲摦搹愳㤹㔳户搴戶㜹搳慢挷敢挵㜵挷㕢㕢㡦㠱㠳㜵㉣㤵㌸戵㍤㤷㜵ㄷ㔰搶ㄱ㠲愳〰攵戲㔱㍣㐶愲㘲ㄹ㤷㘱㔲㍢攵慣攵づ㐵捥㜶ㅤ㙢㜹搴㥤昵ㅡ戱愳㤵昲㤸ぢ㡥㘸慢㈶散慢㔰㐴㐳扢愶つ挶㌱㜷ㅡ㔲㙡㝢㐱扣摤㕥户㍤慢㐴ぢ搱㠱㉥搸㜷扡㠰慡愰㔳ㅦ攴慣㌵〸㑤㤷㌶挸㈷捥〸ㄱ㤷㐱㡥㘵㐷捦㥤㐲㐶晡ㅣㅤ〱晡慣㄰㤲晡㜴㝦ㅤ㐱㘱敦ㄵ㔲㌶敡扢ㅥて戴搹㑥㝥扣搶㘶㜷㘳攲慣攳〴昷㄰扣㡤攰〴㠰晡㜷㘸㌸㙡㌹㤴㍢㉦敢敤戸户敥㈳㜸〷〰昴㤳㐵㥤㤳愸㉡晡㔰㝢昱㈳㐹㔷㠱㥦㉣㑥戱㔶㐵昴㡣㕢㝥㘶挵ㄷ㐶㈷㕥攷晥戰戵挳㘲㘳摦摤㕦㌶戳挳愱㐴收㤰㘶挷扡ぢ㘹㜶㈲㐸㍡愰摤㝡〰㑤慤㜱㠲㜷〲㤴慤〷〹㘱㕣攸昰敥捤愳愷㑢昹㤶㜰㡢戴㌳㌴愰㠱㑦〴㤹㕢㠰ㅣ㈵搷戳㝤㌹昰愱改づ㑥戸㙦㜹ㅦ晡㔴晦昵㥤㌰扤换㙥ㅥ搸ㅤ挶㡡敥搰㡢㝥〸换㑢晤戴慦㡤㜹ㄸ搵搶扢〹摥〳搰㘵㘳戸晢扥搳㐸㠱戸挵㝥㠶㜳㐷ㄸ㜵ㄱ㉦㜷㜹㝢挳ㄱぢ㌴敡㉥摢攱㥡ㄳ㈳㠲㌱㌷〳㕦戸ㄹ㠶㑥〳㥢摡扡㈰戸㝦戹愷ㄳㄹ捤㠶㑤㥦昸〳ㅦ㌹㝡㑢ㄸ㠶攱攱挲㤰搱攵㈳攷昸㥡㤹㤸㔳㐶㜲㘸㠳ㅦ敤慦㈴㌲㡤㍡挵㡢敤昲昷㤷〷㥡㘴〰㑤㜲ㄲ搳㙡扤て〰㕡㐲晤愴慦㐶㌹㐵戲昷ぢ㔹愷挷捡〸㕦捥敥愴㉢㠶搸愳㐷㐶㜴挰昶〲攲〷㔱挵㕦昲晣㤶戲ㄸ昱ㄷ㥤戰㠶搸㠲搷㜰捡㍡㉣㑢㔵㜳愰㉢摥㈲扡㘲㘸愸㘷㍦㥤ㄳ㕦ㄳ㌹改搲ㄲ戹慢㍤户㌲㘷㉦摥ㄶ㉡㠶㈱愹㔴㜲㐲㐳㉤つ㐴挹㈳敤㠱㡡ㄹ㐰挵㍣㠲㠹戳㑥ㄳ㥣㈱㌸ぢ㘰晥ㄸ㥡㘶慦ㄳ捦㔴搸愱㉤㠶戴㔷㔶㡣ㄲ搹㈰㈱挲ㅦ昵㔵㔶攷昸㤸㕦㈲㜸ㅣ愰换晤㘱〰㌲㐷㄰㠵攵ㄹ㐱㤴㌴㠶㝢摤㜳㙥㔲〶づ扢㐸㉣㑤㙦㐶㜱搳㘷㘶愹攲捥㌴㥦㙡挶㌳㕥戴㠱㑣搴㔱㌷㈹㍣扤敥〴㤰慥㄰扥㑦ㄷ慥戹戱攱搴㉤㜷愹戹〹搵㌶㌷戳ㅦ㌶收㤸づ昸㤲戲㌷㉦㈸㕣㠳敤㡦搱㠵挲㑣㑢扣㤵搱搸㍤㐵扦戹改ㅢ㙢捦攸戲ㄷ㌷㥣ㄱ㔷㉦㍡㤶㑢㉥㘶ㄱ㤹㠳晡㈱㜷㜹㍤㜴㥣㤹㡡㝢㈹昴敡つ㉦㜰挸っ昸㤸㑣搶捤㍢㙢挸ㄲ㉣㌶㤹〳㙣〶ㄵ㜷㌹戴㠳㘸挳㘶㐲㜱晢㐸挷㥤愴㐵㑣昷㠲ㄷ㐴㜸㡣㜰㤱攵㌱㜷㘹扤㜹ㄳ搹摡㑤㍦戸㘴㙦㐴晢㠲㉢ㄴ㝡㝤〹㙢㔴㐱ㄵち慡㔴㈸つ捡ㅦ㙥挸つ㠳㙢㙦㤸㐰㜸㘵㤸㡣㤹攷㔸㙦晡昵㐹㡥㠶㝥㍡摦㘹ㄴ搹愳ㄶ㜲㈸㔷ぢ㜳愵㕡㑦戰捤〷〱㉥㕦扡㌶搷捥捣扤㡥㝣戵挹ㄸ㝦㡥㠶ㄷ愱㘸愵㐱ㄸ愱㍢慣〵㠵㌸捡つ搶ㅦ昸捤扢㙥攱㉢扢㐲㐳搹㍢摣㉥捥㈲㡦㌴敡捥摢慢㑥〳搹㘸摦㡥て敢ㅢ㍡戱扥摤㠸㤲扡改愶敦摢ㄴ㉣ち攵㔲捤愶晣㑥㙤挶捤㉢㕥㘰戹〰㈲㝤〹捡扥〵㤴㝤㑢㔰愳敥㔵㈶〶愵捣扥㥡㙢㜶攸挵敢扥㔷㉢昱㠶挹扢㝤㈱㤱㔸攲搴扢改㤵㙡㡣昱㉥㕦晥ㅡㅣ戶㘸ㄲ捣㥥㠴ㄶ攵搴㤱昹㤰摢㠲㉡攲㥦ㅡ㌰慣〴昵㈲㜱㔲敢㔷搰㥢㈹攷㈲愰㜰攴扡㥤㥥扥戸晤㈲㌰㕡〵㤱敢㌹㈲㠲㤸㘰㐶挵㌳挰㕤㜴慦〵㕥っ敥㤱㘳戳㕥㍣ㄳ㠱攵〰㈸捡收昶㕥攱㙡愶搱㐴换㈶㍣搰㕢搵㘱㈴敥敦慤捦㕡㡤㜷敤㔰慤敤㐹挶㡣散㐶㈴㜶㘵㠷㜷摣㑦㠶㐶㠹搹㑥㙤㡤捡ぢ㥡戶攷㥤㍡攴㜵㤸㈵㤱ㄹ挳晡㔵ㄱㄴ愴㜹ㄳぢ挵㠸㝤扥㜸㘴昲㌵昴〰捡戴㔲ㅡ㔷㐹ㄲ㠲㜳㌸㜴㔲㜷捡挹ㅤ搶昷攱愴戸戰ㄹ㜷搴搸户㡥㈶㌵㔳㡤挶㐲〰ㅦ愱㘶㠷昵㝤戲愴㌱㌶㙤㕦㘴㜵づ㙡晢昵昴㘶ㄶ㘲戲っ㤹ㄴ挹㠹〲㘳ㄹ㘲㜱㘵昲愹昴捤㉡㥣敡ㄶ扡挴扢㉢㡥ㅤ〸〷㤶攲晡㡣戳㈵㑥㔸摢㡦㍦㉡つ㕡㝢㐵搱愳㤶㍢戵ㅡ挱愰挷搴攳㐹㐹ㄶ戸攵㕥㘵㔰ち㐷ㄸ愰㜶㤳搲㘲㉤㐶㘲户搵〱昷〵晢㠷㍢㤸ㄱ㥤㌸愱㙦㐶つ㕡捣ㄱ摣捥㐱㜰敤っ挸㔱㈸㔲㔷慥晦㍡慦扥晡ㄵ㕥㝦㝣摥㐸ぢ挹㈲㘲戲㉢挷㜷〰㜳戳㜹㐹慥愲愳㘹扡㕣㙢㌶㔱㕡愳㈹㡥づ㐶㠵づ㕦ㄸ攳って㌳㔹㘳㕣㌶つ㥣㜰㡢㍤㔸搳挶昶㘱㜷㉥愸㌵㌶敢㡥㤸攲㔴㔷㡢㐵摥ㄷ晣㤲挳㝦㝡㌵攵捣㑢㌲㈹㜳搸㐸㜱挸㘴搲攰㕥户㜵ㅥ捤㐵挹愱て㙤晡㤸㝥捣〹捡㐹㍡慣攷㤴〲扤挳㈳敤攳ぢ㜲㜴づ㉡慤〷㐵㕤㌶㡦搳㜸慤ㅣ戲慣戶っ搹㝣㜳扥㐹㡦㍤㠳扡散㘹搴扥攰ㄱ挶愹ㄵ㕥戱〸㘷㘴挰搵挱㑥㡣摢㐹㙥昷昶㡢㜲㙢摣〶㉢㠴〳㡡ㄹ㕥敥㠱っ捣㉡ㄶㄲ摤敤㐲摢攷㔶捣晤搲敦戶愶〰ㄴ㤳挰㜴㘸㐱愹ㅤ㥣㘹㤴㜷㜷㜰ㅥ〰㔵㑥㝥㌴㥢㑡㘵㠶昲㈸挲昵㘰ㅡ㔶ㄳ户搱换㑤ㄸ愱昸㤸ㅣぢ㑢㑦㈶㑥昸搸〰㌵挳攳㕤挸㐵㍢挶攱㤷攰㐴ㄷ㝡慡㕥愷扢㡢攸摣扥攰㉡づ㙥㘸㜷昴㔸搷㤱㉣ㄹㄳ晤扢㠷扡㉡㤲愳㠲㘷㘷㈶㉦摢㜱㙤㝤㈹摥搶挷戶〶ㄵ〹昳〷㠸㐶散昸㜴晡捣挳〱㡦愱㙥㜱敥换㌷㠲收捤㐰摥换㡣㜸收てㄲ㠲〳㤴㠷昸㤲㘵攳ㄷ昸㈷㔷挱㌰扦㡦ㅥ昷昲摡散愰ㅤㅥ㘱㍦扣㔴搹㥡挵ㅦ愶愸挷昱㌷㐷㔶攰扦户捥つ㔰㔶㡥㜵挹㡡㈸㠳〳㘱〹搶摥㌰㘱㔱慦㠱戵ㄴㄸ㌰㍣㍤㈲㔲㌰搴昷㜰㐳愶㠳〷㘰㥣㌵㐷〸昶扤ㄳ㝦㜳搸㈷ち㍤㌹攸挱㘳㈱晦㝦㌸㤵慥敡ㅤ㤷搵晦挲愲㔶慦㠲ㄹ挲㈶昰愴戵㉥搵㜷㌳㙣挲㉡㥢搷㙣㔲㍣㄰㈲㙢昹㑡㔲攰㡤挹㐴敤ㅤ愵挴㌹慥㠳捤攸㥢㝥昴昷晦㜰㌳扡〰づ昳ㄲ㝦つ㐹户㠷㔱㙥戹ぢ㠵ㅥ㜷㠱㘹㝣㜱ㄷㄶ搹㠶昹㝣敤㉥㈴昱㤰慢㐰散敥㉥㌰换㤷攳ㄴ㘶㤲慥㤹㄰〷㜷㘳挷㝤挶捡㉥攳〸慥ㄳ㈱戳て〳ㄶ㑤㈳㍡㜵㑦㉦㝡搱づ㙤晦㠴攰㉦㠵づっ㕢戸㡣㌳摤搲㠴㉤敥摤戱㐶ㅡ敤㄰户㐸攳敤〷戱㤵扤㥤㘴〷愷昴愵〳昹慡愴㡡慦㈳㙡愲戸㠷㌰㍥㜵散㕢㤷㝥晥挲㘷捦昳摣㕡㈲慢㈶ㄳ挵㠳㈴敦改㔷㈰扤㥢㌹㌲㜲㌷㍦搱戹㠲㑦㤵扣㡤㠶㜳挱づ挵㈳㡡㉣㍦㉤㙡挱换〸愶ㄶ扥晤攰㙥攲〴㠴㜶㌷㈷扢㐲㥦昲㠹㤳㠴ぢ㈷㌳㉦㉥昱扤㌴㠱愸晡ㅡ戳〱㍤㑦昳㥢㌰㐷㜷昸㈲㥤ㅥ㈳㜷愰扣㤴晡搳搴摥㘹㠴㘱㥣㠳㐵搳摢㑡挵〳〰愹㤶㐲㈶㠲ㄲ㤲摤搴昰㘸㠰㘸愹㙢㈸㤸㡦〰攴攴搸扡㤳扤㡣つㅣ㈸〱愷㜵晣㙦挰捦㔹㌰㡢攰㘲ㅡ㤷ㅦ㜴㜷换㔰㐰㙡㥡㤸戴ㄵ㥦收㍡ち戲㤱㈱攲㑣㡡㝤ㅡ㠵昴㌲捦愲戴攷搰ㄴㅦ㔲昱㜵ち㑥㉦㙣搳㘷摣慤散㕦っ㌶㜱〶〴㜶愶㈸〶㈳㌸㐲㌴㌶愷㤲慤搳愴㘵㡤㈲ㅣ搳挵㔶愳㤱愴ち㌶㉢㌸㠱ㅤ㉡搲㠰晣㘶㠸昵ㄳ敤慥敦敥慥愱㡤ぢづ㘱㠰晣挱晦扡㍦㘷㘱攳愹㕣㌱搰戰㝢愲㉡改㠳攲ㅦ㐱ㄳづ摡㔰㔶扢㈸昷㡡搹敡㜴㘵つ昵摡㝦收戱㘵㘵㝤㤴慤㤹搰敥戰晦捦〰戱慢晤㔷㑦戰㉤㝥搶戳㐹㐱㥣㔳收㔲㜶㑤摦㜰㐶㄰攵㐶㈲㐷㌶挹㤶ㄴ㤹晣搶愵㈵㝣挲慡慢㐵㠳㈳〶㌶摣㝤㐸愲搵㤶扥敤㐸㕦〵挸㍣㤱昹㐷㔰㐱㝤摢㜷敡慤㜴愷㕢晣〴ㅡㅥ扢攲搵挲㘶搴㜴攳昱㈵愴㝦挷昹ㄵ㥡ぢ㥦㘷㑡晤㘱户㔲㝢〸㌳㌱晡㐹戴㤹㕦㠰挲㝥捡㠹摦㤸慣㈴㜳っ㝢换㘹昰㝢愴㙡㈶搱㐴摢㄰摤攵㝥㜸搳㙥攰ㄳ搶〵㐴㍤㘳愲昶㠵愹搳戱攷敥㤳ㅡ㥣㌸㥣搵晡㄰㈲㐳㑥㘳ㄲ㘹㌲ㄹ挲㌳ㅦ攷慣㜶捦㐱㈷㙤㌲戶㠸㤴㠳㐵摦捡收㌷挰搱扤㍤愵㔳㘰昸㑣㝥㤹慣攳愴攷㔱摡㝢㤸㤶㍤ㅤ㠵㠴㈷ㅦ㜴㌳ㅣ㌶搱㐰㄰㙤昷っ㜸㔹㑤愱㉤摢㕢慢㐹㠱㌷㡡㜱㍥㉥㐰昵㜵っ㠷㘲㡦戲㔱慣〳昴㤷攵慦㠱㑣挷つ㐸㡣㡢戲慣ㄸ攷㤱晥㈱昰〶扤㌵晥ㄴ挳〷㠲㕤换㘲戹㕢ㄵ散㝡〶㕢攵㤶㤵㠷㌱㉣て愰㌲愶戸㐵愱㍣㤷搵敦攳㠹摦挰慦㌵㙦㑡戶㈱愴扤〱㤰㕥㡡摢㄰ㄹ捤敦㠲戸㌵ㅡㅦ搸晥愳昹㙤㤰昶㡥㠶づ㠴扣㘱㌳敤ㅣ㝦慢愹〱戲㌶㜰㘷㍤㑦㄰ㄲ㐴慣㑣敤搰ㄸ㔵㉢昵㔵㔱愷㉡㕥㈳㡦㜱晤㙢昲昷㘷攷㝦晣㈳㕥晦㜹㕥㠹㌲㐵㤵ㄵぢ㠵〶㡡捡㔴㐶昱愵散㈸戶㠰敤㍦㡡㔷㜶ㅡ㐵昵㔹戴㤱ㄹ扤㠵㐲㘵慣㑡搶换晤戶扥㈷慢攴晥〵ㄴ慣㑦ㄱ晣ㅡ挱慦ㄳ晣〶挱㡢〰㤵㜲㤵摣ㄳ挲㤷㠸晣㌴挱换〴㥦㈱昸㉣挱攷〰㐰㐸㠶ち攱攷㠹晣〲挱ㄷ〹㕥㈱昸㑤㠲㉦〱㔴捡㈶㜹晣换晤つㅣ晤搷昴扢㕣攴㉡㍡㍥挰扤㠸て㙡户ぢ㘸㍦㠴晦㥢㠰㈹搶㜸戸昰挱挱晡㑡㍤㘲ㅡ㔳㌳挶㈴扥㡥㝥㈸㉦敤㄰㈸㝢扣ㄷ扦㤲㌲慡ㄴ㔲捥㑡愵㕡愵㍣改愲戹㠱㘲捥㘷㔶攲㥦昲㐸㉡攳㘹㐵ㅤㄸ㉦㙡慦愴攴㈷ㄱ昱㝤愱㥤㤳㕣㐶㕦㤳㕡ㅣ昰戴㠵㡡㔲愱扥㝣㌹㠹㐷ㅡ㠵㈴晦㠷㐵愵搳ㅣ㕣㠴㥣㐸ㄵ愶挴摦㜹戵ㅤ㈶㐳〵㉥慣㍣㑤捣挵㉡挴捦愷挴㘷昱㝤㥣搰愰㘷㝤晤㉣㈵收愲ㄶ攲㡤㤴昸㍦捥㥥㘸ㄱ愷㙢㔸昷㕣攵〲慥攲㔷愹㥡㕣㙢㌹摢づ搹㠸㘵㍥㥢ㅦ〳戹改搲㤵ㄹ㜱㌵㥡㌲㈹ㄹ晤㠶㌸㌳愳㌸愳ㄳ攲挳昵㜹ㅣ㌸挳挹ㅣ㔸㍣晤晦慦㤸挳㐱戴ㄹ㍢戶昱㕤晡ㄶ捥〰㠴㤶摣戱㜱搱㕤〸㠱㌸攴捥㐵搸摥搶昷㤵戴挰㌳ㅢ搶㔳扤㑢慥㈴挷㡢㙦捦㐷㥡扢㉣昰㘸捦㘰㤶㕣昲㕤挳㉡㐸㤹㙣扣搴ㄶㅦ敢㜷挰ㅣ〴挷〰㔹㈸敢摣ㄸ㡦㡦ㅢ㡡㉡㤴慣㉥晥ㅥ挰㔸晡㍦〸ㄹ摦㤲攸㔴㐱㍤㤷昶㤷ㄵㅡ敢て搸攰换〰㐳〸㤸㉢㤹〷ㅣ〷戱扥〲㑣戶㙦慡㘳㉡㐸攵愰ㄷ㙡㈵㌱㝣㡡ち㕡搰昵〴㑤㠷扤慣愸戲〵㕤㑢搰挷〵㑤㈵㉥攸搵〴㝤㡦愰愹搶〵㙤㈷攸昷ち㥡㡡㕥搰㥦㑣搰㈷〵晤㔲㡡㕥㐹搰晡㑤㘸〱㠴晡ㄳ〹㕡扦挹换㈹晡攳〹㕡扦〹慤㠴㔰㍦㥢愰昵㥢搰㙥〸晡㤹〴慤摦㠴㤶㐴搰ㅦ㑢搰㈷㠱㈸㉢ㅡㄴ㐱㝦㌴㐱敢㌷愱㠹ㄱ昴㐷ㄲ戴㝥ㄳㅡㅤ㐱㍦㥤愰昵㥢扣㤲愲慦㈷㘸晤㈶㌴㑣㐲㝤㉤㐱敢㌷愱愹ㄲ昴㜲㠲㍥〹㐴搹愴㔰散㔹㍡㈹㍢㠳扡㙣㤴ㄶ㍥捣晡㈶㠰愲㤰戰㌷敢㕢㐹㠱㌷㑡慡㠸晤戳っ戶㑡ㄲ慡㈳敢摢〰㌰晣慣㤴晢敦挸扤㈲㕡㐶昶㔴㌲㌲愹晣ぢ㘰㑤㔲攴㥣㥢㙤慦扤ㄲ〸㉤搹㉦㜳ㄵ昶敥㤹敦㑡捥ㄸ㑣戴㘸㡥戴㌰慤慤昲攱ㄶ㑡㜶扦㜷扡㕢㠶㥢㠵晦っ攳挱晥搶㥦㝢昱㔴㑤㤴搴㥥〹㤳ㅤ昳㕦戲㜷㕣捡㙡㤵攴㔶㜱慥㠴㌷摦㐵挱㘴攵ㅥ扡ㅥ㕣ㄸ慣㔷昱〴挵㘷㠹〸晣㔵㔲攰攰㤵㔴愱㘰㝤て㈰扤慡㈴ㄱ慥扥㠶〲㐴㠰㤵扣慦㔴ㄵ㌱㘴戳昵搷〴昸愹㑣㠹户㡡ㄵㅣ㤳昵㝤摥ち攰摤て〰戸散昸慢昲㐶ㅥ昰㌷㈸㔸㝦㑢昰㜷〰㤵㡡㐹㐴㡥㘳㈳ㅥㅢ搹㌲〲扡愲㉦攷㘸昶㕢ㄸ㐶扤㤹㜱㤸攲摦㘳攰㐳昳㑢昳搶㍦愰㤰〴㘴摡㐵攰挰〲㑥㈸㈷戲昸㡦〰㐳搷㐰晣㑦㈸㈴挴敤㈲㜰㈰收挴ぢ昱て㔱㈸㉥㑦㕤扤㜴㜱搹晡㘷㤴ㄳ晡㜶ㄱ㌸㐳㡤昱㘱ㄴ㈴敥搱攴ㅡ㘳㡦㥤ㄸ戶改挰㡣晣て愰挵挵扣</t>
  </si>
  <si>
    <t>Decisioneering:7.0.0.0</t>
  </si>
  <si>
    <t>CB_Block_7.0.0.0:1</t>
  </si>
  <si>
    <t>62636358-f7af-40e2-b148-a3d926be7901</t>
  </si>
  <si>
    <t>㜸〱敤㕣摤㜳ㅣ挷㜱摦㌹㘰㡦户〷ㅣ㜱㈲㈹捡㤴㘵〹㤶㉣摢㌴ㄸ㠸愴挴挸㜲愲戰㐰㠰㈰㔱〶〵㠸〰㈹㍢㤲㝤㕥摣敤〲㉢摥敥㐱扢ぢ㤰㤰㤳㐸戶㤵て搹㙦㜶扥㥣㔴捡㤵昲㑢㔲ㄵ搹㜱㈵㔶慣搸昹㝥戵慢昲㤲户㍣㌸㉦㜹㐹㉡挵慡晣〱捥敦搷戳㝢户㜷挷㕢㠰㐷㈹㠱㔲㔸敡ㅡ戳㍤㍤戳㍢搳㍤摤㍤摤戳㌲㤴㘱ㄸ㍦挳挵扦扣㐶㔹㜸㘸㘵㈷㡡ㅤ㝦㝡戶搵㙣㍡昵搸㙢〵搱昴㑣ㄸ摡㍢㡢㕥ㄴ㡦㠰愰㔸昳㔰ㅦ㤹戵挸㝢搵㈹搵戶㥤㌰〲㤱㘹ㄸ愵㤲㔵㐰㍤㍢攱慦㥡摥㔸㙣㌵㍥ち㜰㜵昶挲搲摡换攸㜵㈵㙥㠵捥愹挹敢扡敤戳㑦㑦㍦㌹晤挹㌳㑦㑤㥦㍥㌵㌹扢搵㡣户㐲攷搹挰搹㡡㐳扢㜹㙡㜲㜹㙢慤改搵㍦敤散慣戶㙥㌸挱戳捥摡改㈷搷散愷㐰㝤敥㥣晢捣㌳㥦ㅣ挷㠳㡤挵搹ぢ换愱攳㐶敦㑡㡦㈶㕦昷愹㌹愷敥㜱㕣㡥ㄳ㝡挱晡昴散〵晣㤷㜹㜷摣㍤㍤扤戲攱㌸㌱ㅦ散㠴㑥㔰㜷㈲ぢつ挷晣㤹㈸摡昲㌷㌹㜱㤶㍦㡦㘱搶敤㈸㌶晤㔹愷搹戴晣戴搷㤲扦㠴㜹㙢摡㍢攳晥㡡ㄳ㐴㕥散㙤㝢昱㑥搱㕦㐵㐷㡤㡡㝦㉤㜲慥摡挱扡昳㥣敤㍢愶㝦㘹换㙢㡣敡换ㄸ昹㔸摡㐵昶挵㘴昰搳㌳㤱㍦扢㘱㠷昲㐶ㄱ愷㈵㠷㜶㍥慣㜷搳㍥㌶戸㕦扥扡㍣㠱㝤㍥㍥㤸づ㌵搷敤戰㑤㌹㌵㤸㌲ㄹ㝣昷ㅢ㍣㌱㤸㍥㌳㐷摤㙤㑥づ㙥㈳㔳搹㑤慤挶ㄲ搹㤶ㄹ挵㘰慣㈲挱㈱㠲ㄲ〱ㄹ㘸㤵〹挶〸挶〱搴攸㝦㘳㠵㘴ㅢ戲慡㔰戳ぢ戵戵㐲慤㕥愸㌵ち㌵愷㔰㜳ぢ戵昵㐲㙤愳㔰昳ち戵㤷ぢ戵ㅢ愰㐹慦搲愱㐳㠵攴㝡㜹敥摢㙦㝣攵搶㙢㤷扥晥㈷搵攷捤摡㕢摦ㅤ㍦っ愲攷㤳㤷㥡ぢ敤㥢㄰戵㡥っ㥦㥤㍥捤㝦扢慦〹㉣〹昷㥣晢戴㝢收㑣攳摣㘹晢㐹摢攴戰㜲㤸摦㈵㈸㔵搰㡥扢㉦㜸㐱愳㜵㔳㜸昷搰〵㍢㜲㍡ㄳ㌷㤵搴㕤㘸㙤〵㡤攸㠳㜷慥㕣㠹敤搸㜹戰户慥搳㐹㕦戳ㄵ㉣㉢㈷㤲攷㍤摣摢散扡摤摣㜲㘶㙥㜹扡晡㐳㍤搵晥㜲搸㕡ㅢ㕣㍢ㅦ㍡慦戴㙢晢摥㘸〶ち㙤㕢晡敥ㅢ愵慥搲敦㌵㌹扢搱㡡㥣㐰㕥㙦捡㕦昶敡㌷㥣㜰挵愱㍡㜴ㅡ㌲搴晢㔹㤵慣晡愹愵〰〳挵㙡㙤㍣㥡挵扡ㄷ㙦挵㔸捣㑥〳敦扢改㠴昱捥慡扤搶㜴㡥㜷㤱攸㘷愲攲㐴ㄷ㝡扥㔵摦㡡㘶㕢㐱ㅣ戶㥡摤㌵㌳㡤㙤ㅢ㥡愶㜱愵搵㜰㐶㐷つ㔱ち㔰戶㈳㈳㑡ㄹ㥦ㄸ扣ㄶ㠴ㄱㄹㄶ㜳㈱㝦愰㕢散愶慦㘲㜴ㄸ㐵搳愱㑣ㄶ㍥戲㑢㘷㝣㕦搱㌱㌹㉢㌰㌳㈶摡づ㍥昴攳扢㜴摢收摣㝢㑢㕣㈸ㅣ㑤㐶㝦㜱摢〹攲换㜶搰㘸㍡㘱慥攵㔳㝣㈳㙢〲挰扣つ㠵㌰㜰昶㘸收搴㉤戵㘳摥昴ㅡ昱㐶㜱挳昱搶㌷㘲攰㘰ㅤ㑢㈵㑥㙤摦㘵摤〷㤴㜵㠴攰㈸㐰戹㙣ㄴ㡦㤱愸㔸挶㘵㤸搴㑥㌹㙢戹㑢㤱戳㕤搷㕡ㅥ㜷攷扤㘶散㘸愵㍣攱㠲㈳摡慡〹晢㉡ㄴ搱搰慥㙢㠳㜱捣㥤㠵㤴摡㕥㄰敦㜴搶㙤摦㉡搱㐲㜴愰ぢ昶㥤㉥愰㉡攸搶〷㌹㙢つ㐲搳愳つ昲㠹㌳㐲挴㘵㤰㘳搹搱㜳户㤰㤱㍥㐷㐷㠰㍥㉢㠴愴㍥㍤㔸㐷㔰搸晢㠵㤴㡤〶慥挷〳㙤㜶㈷㍦㕥㙢戳晢㌱㜱搶㜱㠲〷〸㍥㐰㜰〲㐰晤㍢㌴ㅣ戵ㅣ捡摤㤷昵㐱摣㕢てㄱ㝣〸〰晡挹愲捥㐹㔴ㄵ㝤愸扤昸㤱愴慢挰㑦ㄶ愷㔸慢㈲㝡挶㙤㍦戳攲ぢ愳ㄳ慦㜳㝦搸摡㔱戱戱ㅦㅤ㉣㥢搹攱㔰㈲㜳㐸戳㘳摤㠵㌴㍢ㄱ㈴ㅤ搲㙥㍤㠲愶搶㈴挱㠷〱捡搶愳㠴㌰㉥㜴㜸昷收搱搳愵㝣㕦戸㐵摡ㄹㅡ搲挰㈷㠲捣㉤㐰㡥㤲敢摢扥ㅣ昸搰㜴〷愷摣昷扤て㝤㙡昰晡㑥㤸摥㘳㌷て散づ㘳㐵㜷改㐵㍦㠶攵愵晥㜵愰㡤㜹ㅣ搵搶㐷〹㍥〶搰㘳㘳戸晢扥摢㐸㠱戸挵㝥㠶㜳㐷ㄸ㜵ㄱ㉦㜷㜵㘷搳ㄱぢ㌴敥慥摡攱扡ㄳ㈳㠲戱㌰〷㕦戸ㄵ㠶㑥ㄳ㥢摡㠶㈰戸㝦㜹愰ㅢㄹ捤㠷㉤㥦昸〳ㅦ㌹㝡㕦ㄸ㠶搱搱挲㠸搱攳㈳攷昸㥡㤹㤸㔳㐶㜲㘸㠳㥦ㅣ慣㈴㌲㡤扡挵㡢敤昲昷㤷〷㥡㘴〸㑤㜲ㄲ搳㙡㝤〲〰㕡㐲晤换㐰㡤㜲㡡㘴㍦㈷㘴摤ㅥ㉢㈳㝣㌹扢㤳㥥ㄸ㘲㥦ㅥㄹ搳〱摢ぢ㠸ㅦ㐴ㄵ㝦挵昳摢捡㘲捣㕦㜶挲㍡㘲ぢ㕥搳㈹敢戰㉣㔵捤㠱慥㜸㥦攸㡡㤱㤱扥晤㜴㑥㝣㑤攴愴㐷㑢攴慥昶摣捡㥣扤㜸㐷愸ㄸ㠶愴㔲挹〹つ戵㌵㄰㈵㡦戴〷㉡㘶〸ㄵ昳〴㈶捥㍡㑤㜰㠶攰㉣㠰昹ㄳ㘸㥡扤㑥㍣㔳㘱㠷戶ㄹ搲慥搵㡣ㄲ搹㈰㈱挲ㅦて㔴㔶攷昸㤸㥦㈷㜸ㅡ愰挷晤㘱〰㌲㐷㄰㠵攵ㄹ㐱㤴㌴㠶㝢摤㜳㙥㔲〶づ扢㐸㉣捤㙥㐵㜱换㘷㘶愹攲捥戵㥥㙢挵㜳㕥戴㠹㑣搴㔱㌷㈹扣戰攱〴㤰慥㄰扥㑦て慥戵戹改㌴㉣㜷愵戵〵搵戶㌰户ㅦ㌶收㤸づ昸㤲戲㌷㉦㈸㕣挳敤㡦搱㠵挲㑣㑢扣㤵搱搸㍤㐵扦戹改㥢攸捣攸慡ㄷ㌷㥤㌱㔷㉦㍡㤶㑢㉥㘶ㄱ㤹㠳挶㈱㜷㜵㈳㜴㥣戹㡡㝢㈹昴ㅡ㑤㉦㜰挸っ昸㤸㑣搶㉤㍡敢挸ㄲ㉣户㤸〳㙣〵ㄵ㜷㌵戴㠳㘸搳㘶㐲㜱攷㐸搷㥤愴㐵㑣昷㠲ㄷ㐴㜸㡣㜰㤱攵〹㜷㘵愳㜵ㄳ搹摡㉤㍦戸㘴㙦㐶晢㠲㉢ㄴ㝡㝤〹㙢㔴㐱ㄵち慡㔴㈸つ换ㅦ㙥挸つ㠳㙢㙦㤴㐰㜸㘵㤸㡣㤹攷㔸㙦晡昵㐹㡥㠶㝥㍡摦㘹ㅣ搹愳㌶㜲㈴㔷ぢ㜳愵㕡捦戰捤愷〰㉥㕦扡戶搰挹捣摤㐳扥摡㘴㡣㍦㐷挳㡢㔰戴搳㈰㡣搰ㅤ搶㠲㐲ㅣ攵〶敢て晣收㕤慦昰㤵㕤愱愱散ㅤ敥ㄴ攷㤱㐷ㅡ㜷ㄷ敤㌵愷㠹㙣戴㙦挷㠷昵つ㥤㔸摦㙥㐶㐹摤㙣换昷㙤ちㄶ㠵㜲愵㙥㔳㝥㘷戶攲搶ㄵ㉦戰㕣〰㤱扥〴㘵摦〲捡扥㈵愸㜱昷㉡ㄳ㠳㔲㘶㕦慤㜵㍢昴攲つ摦慢㤷㜸挳攴摤扥㤰㐸㉣㜱敡摤昴㑡㌵挶㘴㡦㉦㝦つづ㕢㌴つ㘶㑦㐳㡢㜲敡挸㝣挸㙤㐱ㄵ昱㑦つㄹ㔶㠲㝡㤱㌸愹昵㡢攸捤㤴㜳ㄱ㔰㌸㜲摤㑥㑦㕦摣㝥つㄸ慤㠲挸昵ㅣㄱ㐱㑣㌰愳攲ㄹ攰㉥扡搷〲㉦〶昷挸戱㜹㉦㥥㡢挰㜲〰ㄴ㘵㜳晢愰㜰㌵搳㘸慡㙤ㄳㅥ改慦敡㌲ㄲて昷搷㘷慤挶㐷敥㔰慤敤㐹挶㡣散㐶㈴㜶攵づ敦戸㥦っ㡤ㄲ戳㥤摡ㅡ㤵ㄷ㌴敤捣㍢㜵挸㍤㤸㈵㤱ㄹ挳晡㈵ㄱㄴ愴㜹ㄳぢ挵㠸㝤扥㜸㘴昲㌵昴〰捡戴㔲ㅡ㔷㐹ㄲ㠲ぢ㌸㜴搲㜰捡挹ㅤ搶昷攱愴戸戴ㄵ㜷搵搸户㡥㈶㌵㌳捤收㔲〰ㅦ愱㙥㠷㡤㝤戲愴㌱㌶㙤㕦㘴㜵づ㙢晢昵昴㘶ㄶ㘲戲っ㤹ㄴ挹㠹〲㘳ㄹ㘲㜱㘵昲愹昴捤㉡㥣敡㌶扡挴扢㉢㡥ㅤ〸〷㔶攲挶㥣戳㉤㑥㔸挷㡦㍦㉡つ摡㝢㐵搱愳㤶㍢戳ㄶ挱愰挷搴攳㐹㐹ㄶ戸攵㕥㘵㔰ち㐷ㄸ愰㜶㤳搲㜲㍤㐶㘲户摤〱昷〵晢㠷㍢㤸ㄱ㥤㌸愱㙦㐶つ㕡捣ㄱ摣敥㐱㜰敤っ挹㔱㈸㔲㔷慥晦㍡慦晥攰㥢扣晥昴扣㤱ㄶ㤲㐵挴㘴㔷㡥敦〰收㘶昳㤲㕣㐵㐷搳㜴戹搶㙣愲戴挶㔳ㅣㅤ㡣ちㅤ扥㌰挶ㄹㅥ㘶戲㈶戸㙣㥡㌸攱ㄶ㝢戰愶捤㥤挳敥㐲㔰㙦㙥㌵ㅣ㌱挵愹慥ㄶ㡢扣㉦昸㈵㠷晦昴㙡捡㤹㤷㘴㔲ㄶ戰㤱攲㤰挹愴攱扤㙥敢㍣㥡㡢㤲㐳ㅦ摡昴㌱晤㤸ㄳ㤴㤳㜴㔸摦㈹〵㝡㠷㐷㍡挷ㄷ攴攸ㅣ㔴㕡ㅦ㡡扡㙣ㄱ愷昱摡㌹㘴㔹㙤ㄹ戲挵搶㘲㡢ㅥ㝢〶㜵搹搳愸㝤挱㈳㡣㔳㉢扣㘲ㄱ捥挸㤰慢㠳㥤ㄸ户㤳摣敥敤搷攴搶戸つ㔶〸〷ㄴ㌳扣摣〳ㄹ㤸㔵㉣㈴扡摢㠵㡥捦慤㤸晢愵摦㙤捤〰㈸㈶㠱改搰㠲㔲㍢㌸戳㈸敦敥攰㍣〲慡㥣晣㘸㌶㤵捡っ攵㔱㠴敢挱㌴慣㈶㙥愳㔷㕢㌰㐲昱㌱㌹ㄶ㤶㥥㑣㥣昲戱〱㙡㠵挷㝢㤰换㜶㡣挳㉦挱㠹ㅥ昴㑣愳㐱㜷ㄷ搱戹㝤挱㔵ㅣ摣搰敥攸戱㥥㈳㔹㌲㈶晡㜷㡦昵㔴㈴㐷〵捦捥㑤㕦戶攳晡挶㑡扣愳㡦㙤つ㉢ㄲ收㡦㄰㡤戸攳搳改㌳㡦〶㍣㠶扡捤戹㉦摦〸㕡㌷〳㜹㉦㌳攲㤹㍦㐸〸づ㔰ㅥ攲㑢㤶㡤㥦攱㥦㕣〵挳晣㈱㝡摣换㙢戳㠳㑥㜸㠴晤昰㔲㘵㙢ㅥ㝦㤸愲㥥挴摦ㅣ㔹㠱晦摥㍥㌷㐰㔹㌹搶㈳㉢愲っづ㠴㈵㔸㝦搷㠴㐵扤〳搶㔲㘰挰昰昴㠸㐸挱㔰㍦挰つ㤹づㅥ㠰㜱搶〲㈱搸昷㘱晣捤㘱㥦㈸昴攴愰〷㡦㠵晣晦攱㔴扡慡敦戸慣晥ㄷㄶ戵㝡ㅢ捣㄰㌶㠱㈷敤㜵愹扥㥦㘱ㄳ㔶搹愲㘶㤳攲㠱㄰㔹换㔷㤲〲㙦㑣㈶㙡敦㉡㈵捥㜱ㅤ㙣㐶摦昳愳扦晦㠷㥢搱㈵㜰㤸㤷昸㙢㐸扡㍤㡥㜲摢㕤㈸昴戹ぢ㑣攳㡢扢戰捣㌶捣攷㙢㜷㈱㠹㠷㕣〵㘲㜷㜷㠱㔹扥ㅣ愷㌰㤳㜴捤㠴㌸戸ㅢ㍢敥㌳㔶㜶ㄹ㐷㜰㥤〸㤹㝤ㄸ戰㘸ㄶ搱愹〷晡搱换㜶㘸晢㈷〴㝦㈹㜴㘰搸挲㔵㥣改㤶㈶㙣昱攰ㅤ㙢愴搱ㅤ攲ㄶ㘹扣晤㈰戶戲户㤳散攰㤴扥㜴㈰㕦㤵㔴昱ㅥ愲㈶㡡㝢〸攳㡢挷扥㜳改摦㕥㝤攳㍣捦慤㈵戲㙡㌲㔱㍣㑣昲㥥㝥〵搲扢㤹㈳㈳昷昳ㄳ㥤㉢昸㔴挹摢㙣㍡ㄷ散㔰㍣愲挸昲搳愲ㄶ扣㡣㘰㙡攱摢て敥㈶㑥㐰㘸㜷㜳扡㈷昴㈹㥦㌸㐹戸㜰㍡昳攲ㄲ摦㑢ㄳ㠸㙡愰㌱ㅢ搲昳㌴摦㠲㌹扡换ㄷ改昶ㄸ戹〳攵愵搴㥦愵昶㑥㈳っ攳ㅣ㉣㥡摥㔶㉡ㅥ〰㐸戵ㄴ㌲ㄱ㤴㤰散愶㠶㐷〳㐴㑢㕤㐳挱㝣〲㈰㈷挷搶㥢散㘵㙣攰㐰〹㌸敤攳㝦㐳㝥捥㠲㔹〴ㄷ搳戸晣戰扢㕢㠶〲㔲搳挴愴慤昸㌴搷㔱㤰㡤っㄱ㘷㔲散ぢ㈸愴㤷㜹ㄶ愵㍤㠷愶昸㤰㡡慦㔳㜰㝡㘱㥢㍥攳㙥㘵晦㘲戰㠵㌳㈰戰㌳㐵㌱ㄸ挱ㄱ愲戱㌹㤵㙣㥤㈶㉤㙢ㄴ攱㠴㉥戶ㅢ㡤㈵㔵戰㔹挱〹散㔰㤱〶攴㌷㐳慣㥦敡㜴㝤㝦㙦つ㙤㕣㜰〸〳攴て晥搷挳㌹ぢㅢ㑦攵㡡㠱㠶摤ㄳ㔵㐹ㅦㄴ晦っ㥡㜰搰㠶戲㍡㐵戹㔷捣㔶愷㉢㙢愴摦晥㌳㡦㉤㉢敢戳㙣捤㠴㜶㤷晤㝦ㄱ㠸㕤敤扦㝡㠶㙤昱戳㕥㑡ち攲㥣㌲㤷戲㙢晡㠶㌳㠲㈸㌷ㄲ㌹戲㐹戶愴挸攴户㉥慤攰ㄳ㔶㕤㉤ㅡㅣ㌱戰搱摥㐳ㄲ敤戶昴㙤挷〶㉡㐰收㠹捣㙦㐳〵つ㙣摦慤户搲㥤㙥昱昳㘸㜸散㡡㔷て㕢㔱换㡤㈷㔷㤰晥㥤攴㔷㘸㉥㝣㥥ㄹ昵挷扤㑡敤㌱捣挴昸ㄷ搰㘶㜱〹ち晢㌹㈷㝥㜷戲㤲捣㌱散㉤愷挱敦㤱慡㤹㐴ㄳ㙤㐳㜴㥦晢晣㤶摤挴㈷慣㑢㠸㝡挶㐴敤ぢ㔳愷㘳捦扤㈷㌵㌸㜱㌸慢昵㘹㐴㠶㥣收㌴搲㘴㌲㠴ㄷ㍦挷㔹敤㥤㠳㙥摡㘴㙣ㄱ㈹㠷㡢扥㤵捤㙦㠱愳㝢㝢㑡户挰昰㤹晣㌲㔹挷㐹捦愳戴昷㌰㉤㝢㍡ち〹㑦㍥攸㘶㌸㙣慡㠹㈰摡敥ㄹ昰戲㥡㐱㕢戶户搶㤲〲㙦ㄴ攳㝣㕣㠰敡㡦㌰ㅣ㡡㍤捡㐶戱〱㌰㔸㤶晦㄰㘴㍡㙥㐰㘲㕣㤴㘵挵㌸㡦昴て㠱㌷攸慤昱愷ㄸ㍥㄰散㝡ㄶ换摤慡㘰㌷㌲搸㉡户慣㍣㡣㘱㜹〰㤵〹挵㉤ち攵戹慣㝥ㄷ㑦晣ㄶ㝥敤㜹㔳戲つ㈱敤つ㠰昴㔲摣㠶挸㘸㝥ㅢ挴敤搱昸挰づㅥ捤搷㐱摡㍦ㅡ㍡㄰昲㠶慤戴㜳晣慤愶〶挸摡挴㥤昵ち㐱㐸㄰戱㌲戵㐳ㄳ㔴慤搴㔷㐵㥤慡㜸㠷㍣挶昵捦挹摦㥦㥥晦挹㡦㜹晤攷㜹㈵捡ㄴ㔵㔶㉣ㄴㅡ㈸㉡㔳ㄹ挵搷戲愳搸〶㜶昰㈸摥扣搳㈸慡㉦愱㡤捣攸㉤ㄴ㉡ㄳ㔵戲㕥敥㜷昴㍤㔹㈵昷慦愲㘰㝤㤱攰㔷〸㝥㤵攰搷〸㕥〳愸㤴慢攴㥥㄰扥㑥攴㤷〸扥㑣昰ㄵ㠲㌷〸㝥ㅤ〰㠴㘴愸㄰晥〶㤱扦㐹昰㕢〴㙦ㄲ㝣㤵攰㙢〰㤵戲㐹ㅥ晦挲㘰〳㐷晦㌵晤㉥ㄷ戹㡡慥て㜰㉦攲㠳摡㥤〲摡㡦攰晦㈶㘰㡡㌵ㅥ㉤㝣㙡戸扥㔲㡦㤸挶搴㡣㌱㠹昷搰て攵愵ㄳ〲㘵㡦て攲㔷㔲㐶㤵㐲捡㔹愹㔴慢㤴㈷㕤㌴㌷㔱捣昹捣㑡晣㔳ㅥ㐹㘵㍣慤愸〳攳㐵敤㤵㤴晣㈴㈲扥㉦戴㜳㤲换ㄸ㘸㔲㡢㐳㥥戶㔰㔱㉡搴㤷㉦㈷昱㐸愳㤰攴晦戰愸㜴㥡㠳㡢㤰ㄳ愹挲㤴昸㝢㙦㜷挲㘴愸挰㠵㤵愷㠹戹㔸㠵昸㤵㤴昸㉣扥㡦ㄳㅡ昴慣慦㥦愶挴㕣搴㐲扣㤹ㄲ晦挷搹ㄳ㙤攲㜴つ敢㥥慢㕣挰㔵晣㉡㔵㤳㙢㉤㘷摢㈱ㅢ戱捣㘷昳ㄳ㈰㌷㕤扡㌲㘳慥㐶㔳㈶㈵愳摦ㄴ㘷㘶ㅣ㘷㜴㐲㝣戸扥㠸〳㘷㌸㤹〳㡢愷晦晦ㄵぢ㌸㠸㌶㘷挷㌶扥㑢摦挶ㄹ㠰搰㤲㍢㌶㉥扡㑢㈱㄰㠷摣㠵〸摢摢挶扥㤲ㄶ㜸㘶愳㝡慡㜷挹㤵攴㜸昱㥤昹㐸㜳㤷〵ㅥ敤ㄹ捥㤲㑢扥㙢㔴〵㈹㤳㡤搷㍢攲㘳㝤〳捣㐱㜰っ㤰㠵戲捥㡤昱昸戸愱愸㐲挹敡攲敦〰㑣愴晦㠳㤰挹㙤㠹㑥ㄵ搴换㘹㝦㔹愱戱㝥㡦つ㝥ㅦ㘰〴〱㜳㈵昳㠰攳㈰搶㌷㠱挹昶㑤㜵㑣〵愹ㅣ昴㐲慤㈴㠶㑦㔱㐱ぢ扡㤱愰改戰㤷ㄵ㔵戶愰敢〹晡戸愰愹挴〵扤㤶愰ㅦ㄰㌴搵扡愰敤〴晤㜱㐱㔳搱ぢ晡ぢ〹晡愴愰㕦㑦搱戵〴慤摦㠴ㄶ㐰愸㍦㥦愰昵㥢㝣㌹㐵㝦㉥㐱敢㌷愱㤵㄰敡㤷ㄲ戴㝥ㄳ摡つ㐱扦㤸愰昵㥢搰㤲〸晡㤷ㄳ昴㐹㈰捡㡡〶㐵搰㥦㑤搰晡㑤㘸㘲〴晤㤹〴慤摦㠴㐶㐷搰㉦㈴㘸晤㈶㙦愶攸敢〹㕡扦〹つ㤳㔰㕦㑢搰晡㑤㘸慡〴扤㥡愰㑦〲㔱㌶㈹ㄴ㝢㤶㑥捡捥戰㉥ㅢ愵㠵て戳摥〲㔰ㄴㄲ昶㘶㝤㈷㈹昰㐶㐹ㄵ戱摦捤㘰慢㈴愱㍡戲晥ㅣ〰㠶㥦㤵㜲晦㍤戹㔷㐴换挸㥥㑢㐶㈶㤵㝦〱慣㐹㡡㥣㜳戳㥤戵㔷〲愱㈵晢㘵慥挲晥㍤昳㝤挹ㄹ㠳愹㌶捤㤱㌶愶扤㔵㍥摣㐶挹敥昷㙥㜷换㜰戳昰㥦㘱㍣㍡搸晡㜳㉦㥥慡㠹㤲摡㌳㘱戲㘳晥㑢昶㡥㑢㔹敤㤲摣㉡捥㤵昰收晢㈸㤸慣摣㐳搷昷㈲っ㝣㡥戰晦敤愴挰㠱㔷㜹㈳扣晢㉢ㄴ攰㌳昳て㌹㘸晤㠰〰㍦㤵㈹昱㔶戱㠲慦㙢扤挳㕢〱扣晢㙢〰慥㈸晥慡扣㤱㕥㝦㠸㠲昵㈳㠲扦〱愸㔴㑣㈲㜲㝣ㄶ㜱挶㌸攳㘳愰㉢晡㜲㐴㘶扦㐵㔸搴㝢ㄹ㘲㈹晥㉤〶㍥戲戸戲㘸晤ㅤち㐹慣愵㔳〴づ㉣攰㠴㜲㈲㡢㝦て㌰㜲つ挴晦㠰㐲㐲摣㈹〲〷㘲㑥扣㄰晦㈳ち挵搵㤹慢㤷㉥慥㕡晦㠴㜲㐲摦㈹〲㘷愸〹㍥㡣㜲挲敤㤷㕣ㄳ散戱ㅢ挳㌶㕤㤸戱晦〱攵ㄶ挰扡</t>
  </si>
  <si>
    <t>ARV Mean</t>
  </si>
  <si>
    <t>㜸〱敤㕢㘹㜰ㅣ挷㜵摥㕥散っ戶ㄷ㔸㘰㐹㡡戲㈸昱㔸挹ㄴて㠳㐱㜸㑡㤴㘵ㄶ〹〲〴㠹㈲㜸〸〰愹㌸づ戳㌵搸敤㈱㠶摣摤㠱㘷㘶㐹㈰ㄷ攵挸㤲㥤捡㈱ㅦ㐹搹戴捡㔷㉡㐹㈹愹㤲慣捡改㑡㔲㠹敤㈴㔵㜱㘲晤㔰㈵㔵昹ㄳ㔷攴搸㠹㉢㈵㤷㑤㌹㐷㈵㤵㌸捣昷昵捣摥扢〰〴㐳ㄵ晣㜰㠳晢收㜵昷敢㥥敥昷㕥扦㝥晤㝡ㄸㄳ戱㔸散㉥ㄲ㥦㑣〹㈲㕢愷ㄷ晤㐰㤵㠶㐷摤㘲㔱攵〳挷㉤晢挳㈳㥥㘷㉤㑥㍡㝥搰〳〲㌳攷愰摥㌷㜲扥昳ㄳ㉡㤹扢愱㍣ㅦ㐴㐶㉣㤶㑣捡㌸敡㐹挳㕦愶㥡㤱捣挹〴〱愸㘲晤㈶挰搴攸挹ぢ戳搷搰晦㜴攰㝡㙡㕦昶㜲搸换戱㐷㠷てつㅦ㍤㜰㜸㜸晦扥散㘸愵ㄸ㔴㍣㜵慣慣㉡㠱㘷ㄵ昷㘵㉦㔶㘶㡢㑥晥慣㕡㥣㜱慦慢昲㌱㌵扢晦搰慣㜵ㄸ搴㐷㡥搸㡦㍤㜶戴扦ㄷ晤㑥㡥㥥扣攸㈹摢㕦㥢ㅥ㤳散昱挲攸挹攱昳㉡㔸㥢ㅥ㈵㝡㍣㌷㝡㜲捣㉤㔹㑥㜹㑤扡㌴挸摤㐳㘳㉡敦㔰っ㑡㜹㑥昹敡㌰㠶摣挴㘰攴ㅥㅤㅥ〷愷昳㤶ㅦ㡣慡㘲㜱㑡搹㘴㔷㝦㠹摣㔲㥥㉡攷㤵㍦㔰㍡戵㤰㔷挵愸摡㑦㤶㉥㕢摥㜹慢愴ㄲ㐴〶㑢愱扣㈶ち慡ㅣ㌸挱㘲扡㜴挹㔷㔳㔶昹慡㈲㠹㔱㍡㕤㜱ち㠹㠴㐸㈴㘲㍤扢㍢つ㐶㑢㘵㜸摣换㡦捥㔹㕥愰㜳ㅣ挰㠱㑥戴つ㥡愱〷摥㌴㉣㙡㑦戶愵ㄵ㐵㌴敤㤴捥㉡慦慣㡡㝣〹〵㌷搴㐲愴㜹ㄲ㌲扥挶㥣敡㙣㈸ㄶ搱ㄷ㘹㍥愷挲户挸ㄴ㐱ㅦ㠰搹㑦㙣挶つ慣㘲昶晣挵换㌲捤散〰㠰㐸扣㠱昵搳搸㤰攴昱㥣ㄵ捦捤挶㜳昹㜸慥㄰捦愹㜸捥㡥攷慥挶㜳㜳昱㥣ㄳ捦㕤㡢攷慥㠳愶㥡㤲扤扤昱㈸㝤昰敢攵愷㐷晥昶攳㈷㕥扣昲挲昷扥昶㡦㕢换㠲㑢㐶慦㥤っ㄰戹〱挰摣〸戰改愲攷捥㕡戳㑥ㄱ㘲挸㘶摦㤵㍤㌸㝣攴㥣摣㐴㤲㝢〰㠴㜸ㅤ㐳攲戰晥昸搰摤㙦㙥昹㥤㕤愷㥥晦挶㉢慦ㅣ昰㜷㙣㌳戸晡㡥㜴攲㑡㉢挳㐷㝣扦㔲㥡攷摡㡦㤴㠱晣㤴愵㌱㍦戸㘸㜹㈵㝦㙤戵〶㍡戳㥣摡㡣昸愵户㕥㙤昰㤲㌵㔱ㅢ昳㕥㌰敢㠱昳慥㔷㠲搱㍡愷慣昲戱晤挳㐷昶㑤〷㠵㌱㜵〳攸晥㐷攴摢挸捤晢〰捣㉤〰㍤㘷てㅣ㤶昷戳攸〱〰㈱扥ㄱ㠹㑦㝤㜷昳敦㍤昲搳捦㡦㍥晢㙡㘱摦ぢ㝢㙦㝦戹㝦ㅢ慡㥦㠸㜴㜴捣戳㙥㘲愱搷㉤挸挱㘱㜴扤ㄲ戳〹慢㘹ㅦ戱ㅦ戵てㅣ㈸ㅣ搹㙦ㅤ戲っ㙡昹㑡㤷㉣ㄵ慣摦㝥搲㈹ㄷ摣㥢㝡つ昷摢攳㑥㌱㔰㥥捥っ摡㜸㠴㜶㐸攷搳昶愹〵㤸敥㝣戸摣敦戱㐷㤵ㄷ挰散〵㡢㜵㘱㙥㍤㘹昹慡㥥ㅤ㡡晡㍥改㔶捡〵晦㠱捥㤵搳㠱ㄵ愸晢㕢敢敡㥤戴㌵㥢㠶㔱㔴扥ㅥ搲昶搶㘶㤷慤㘲㐵㡤㉣㌸㘱昵戶㤶㙡㤸㐷㜷戶㝢敤戸愷摥㕢慢㙤ㅢ搱〸㜶捦ㅢ扡敦戶㔹㠶㔵攱戸戲愳㜳慥慦捡㝡㜸㐳愵㡢㑥晥扡昲愶ㄵ昷㕥㔵搰㔳摤捣慡挸㐶て㕤㈸㘳愲戰扡㠵㠷ㅡ㑢挹㘸㔵㉥愸〲挶㍢て㉥㉦捥㔸戳㐵㜵㙦ㄳ㐹昸㑥㔴㙣㘹㉡ㅥ㜷昳ㄵ㝦搴㉤〷㥥㕢㙣慥ㄹ㈹摣戰戰㉦ㄴ捥戹〵㤵搰㈹ㄶ㐲ㄱ敢改ㄱ㈲戶愷㤳㈹㘱摦㍥㑤㜰㠳㤲搰搰㉦㑤摣愰㐴㈴敥㘸扡㙢㍤〳㘹㔰㌲搲敦㕤㜲㈴㡤㑡㐸敡晤㑢㔲㜷㔰㔲㌶扡慦㜹攱つ㑦㐱㍥㤰㐳㔱㜱㔵挶㜷㜶敦戲慥㤷换㡣戴㐱㉡㜴戵㐸扤〴搳㜴户㌵摤㝢㙢㠹攳昱㑤搱散㑦摤挰敥㝦挶㉡ㄷ㡡捡㕢搲㔱ㄴㅣ㤱摣㑥戰㠳㈰㑢昰㈰挱㐳〰挶㔷㘱攳扡㜲㤴摢㥥㔸㄰㡢挶㑤愷㄰捣㤹㜳捡戹㍡ㄷ愰っづ㘶㌲㐹㜶㝦〰扦攷昱摢㠲捤昱㌹晡慣㜲㈷挱挳〴扢〰㔲愹㤸戹ㅢ捦㤸㤹㤲㝢昸搸ぢ㘰㘴挹慤㤴㌰戸㐳扦㜹户㠳捥慣搴㕥づㅣ㔰摦㈸挱㤹昲㝢㝡㍡昱攰㡣攵捦〵㕣㝥㑢㔶㙡〷攳ㅤ散㜴〸愰㝦ㅦ挰攴ㄹ㔵挴攲㕤ㅢ摦搵愰㡦戲慣㥦㐴㜷攲摥搲昴㘲㌹㍦攷戹㘵昸昳㘳㔶㘰㡤攴攱っ晡挲㌲㑢㤳敥㘸㈵㌰㑢㘷ㅣ㍣晡㑢㔳㙡㕥㔹挱㈸㑣㜳㤰㉥㑤挲㤱搴戶㜳愲戰㘰㤴㐲ㅦ㜰㑣昹㜹㐹㘷㜱〲愶㘸挱〴〶摢摡㕦愲㜱㔱ぢ〱扢敥㉤挱㠱㠰ち㐹㄰つ改㔶㈱挶㤶㘹㕤㔶㙤㥤㡡㜲攸㈱愳搱㠶㕥晡㜴㐱搸㔳㡣摡㠲㕤ㄳ晢㘸㈲㠲慤慢收㔲攰ㄴ晤攱㠸戹挳㘳㉥㡥ㄱ㑡㥦㘸挸㜴搳㠴㔲㤹㑢㡡慡㜵㜱搳摢扣㤰㥦つ扢挵㔰㑥㝢㙥㘵㥥慥挳㥡昵挳㈹挹ㅦ〲昸昴ㅢ扦昵昸挳㥦晣摣摤攸㜹ぢ换㐶㈷㜳㤸ㄴ㌵㠷搴晣㘱戶㘰つ㥦㑣㜲㍦㐰㑡㙡㌲㔶戶搷ㄹ昴㕦㍢ㅡ摡㉥㍥戲㍥扢㤵㌰昱ㄹ㑦㘹愷㍦愹㌳㡢昳㉡㕤㝡搲昵慥捦扡敥㜵敡挱㠰捥昹㜳㑡〵昴愴晢愲㠳〳㜱㈱㐴㑦㑦㤳户摣攰㜲搳〷㌷て〳愴㐷㡡挵㙣戵㐷摦㍣㠲愲ㅥ㙣㈸收㈳㐰㌶㡦㍢㔷㜱㈸昴戳〷昶てㅦ捣ㅥ㠰换戳㔰昴ㄷ挴㤷㌱㍦扡扣慦㍤昰搲扥㍤ㅦ摤㝡晥愵㕤㍦㝥昴愴捡晤㤹昸换愸愲捤户愶㑢慤晤晢挷㠰挸㜷ㄲ㍣㑥昰㉥㠲㘳〰攲㑢㘸㑡㍢〵扣㌹挹攳挸换ㄳ〴㈳〰戰㌶㤲搶挶㑣愵捣㔱㍣〷慢攷慣㙣戸〵愶㠴愰敢㑥戳㈳挷〸㑥〱〸晡敢㕣愲㌱㌹づ搰㔵捥愷㔱搹搱摦㙦ㄳ敡〴㈸㔳㤲昴戲㜳㥤愰昳㐶愱㑢㌲㔹㤲慤㤲㉣ㄵ㉦㐷㍣㙡㘳摥攷愲㡡戶㠳〴ㅤ搸㈵㕣挶㈶㜷㥤㡣㙥㜲ㄹ摢㥣愱㤰㑤㍦㜰昹搶㥤换搷散敥扤㘳ㄹㅦ愷挵攱敢扡扤晦挰㘱敡ㄴ㔹ぢㅤ愶㈹慥挷ㄷ扢ㅡ㥥ㄹ㔴换㑢〴㤷〱敡㠶㐷晥㐸㤸ㄵ㍣㔴㙡㐳昳㙥ㄲ晤㈸㠰挱㤳攵搲㝥〰㤶敢㈰㠸ㄲ㍣摦愷㑢㘳捡戶㄰㜹搳㝢户戰晥㍦户昶〴〲㤲つ晢晡搲㤳挰搸戹〵㥢慤㐷㠱收搰㄰〲㔶㠵搳慡㍣㠳㑤换㕦搳ㅤ㝢慤㍣〸㑣㐱扥〷愰㥡㡣㕦㠳㌲慣㝣㑥㜴㠶㝢㙦搰敤捡攵攰㉥㈳挷ㄲ昳ち㠰づ㌳戴敤っ㌹搴愴㈴敢摢㜷つ㕤㈷ㄸ㤴愸敤ㅡ㘶㠱㍤㐱㘱挲㥤攳ㄳ摤㜶㡥摢㔱㐵㙢っ挳攰㠹愰搵㍦搳㠱戹摡改慥挱㡣昰戵愶㝤愹散〴㝥㥦㍤㔲〹摣㜱㈷㠰㥣晢㙤〰愰扡挹晤晡㈰搴搰㘸挸扥散愸㥢㤴昰㡥昶㉡挴㉣㐷㉢㝥攰㙡搷㜳㝢㝢晤㤸㝢摥つ挶ㅣ㝦扥㘸㉤敥散㔰ㅤ搶㍣㌹愷捡㌸㤹㝢㌸愰㉦㐷攴捥捦慢㐲㠷㌱㑥扢ㄵ㉦慦㈶挶搶挳搹㕥㠴㍥㜴っ扥ㄹ搶㥢㜸戸扢㥤㙦攰㝢㉦㘴ㄳ㠷㍦㈷㔶㜹㌴愴挷ㄴ㤳づ㈱摥〹㕢㈶慦〱㠵㐹㌳㜶攰戹戴㡡㌴㐴ぢ㘸散㔲㌶挴ㅡ㤶愵愳㜰搴㐴搹㜷ち㉡ㄵ攵捥㌹攵㠱〸扤㔰〹㥡㙡慣㠵㑤㔱つ㥣捥ぢ㘵㠸㍥㙦㜹㠵昵㈰ㄵ㑣っ㈹ㄴ㠹㌰昱户㍡㐶㠷摤挴㘲㜷慡户㍣㜷㙥㠱换攴㜳ㄶ㔵ㅤ晤晦摡㔲〴搲㄰㘸攱ㅥ㤱㈶慢㙢挵㐹收ㄸ攱搴ㄲ〸㈳㥣〳㥡㐲㐱戹㜱㑤㔰㔴㥢㥡戳㝡㔷㤱昶挸慣敦ㄶ㉢㠱ㅡ愸㘱㝡㤱㑢㝢㑡ㄵ㉤〶捤晡㙢搸挵㝣㠰戰㘲慤㍦〶挴搶㡦㜴挰㤱㐴㈴㈱愱㘵㘴㉥愱戸捤㤳攰晡㔹愵㐴㘱搲㙤㥤扥㝤㕣㝣攲㌶搳㙦ㅥ㡦㔵ㄱ捡ㄶ挲㝤㄰摤户㙥ㅢ捤㜶戶㌱㉡挶㔵戴愹ㅡ慣つ慤㥢㌶㕣晤搵㌲〶愴搲戶戶㜹㠸㍡昳㔲㘰㤰换愶㠸㙢扢挰挹㕢挵攲攲㠰㍤㔱捥ㄷ㉢〵㌵㘹捤慡㘲搵㕥㌳〸扥㍥攴愵敦㌶㐳㔹㉤挱㤷㠸㈹ㄳ戸攰慣挶攰㔶㙤攲㘲昲㍡搸慡㡦㠶攸㈳ㄴぢ㠳㕦㙦㍡晣挸㘳敡挶㝡昰㕣㕦扡挱愴戵ㄵ搱㤶㌱㉣㔳㡢㘰敡搵搶㐰㌶改㑥扡㠸㉥ㄷㅡ㡡捥㌸㘱搱扡㔹㔳㕡㐴愶㘹慥㜶㘳〱慦ㅡ搲㥤㕢㔷敦晣敡摦扤昸ㄷ摦㌹捥㉤㠶ぢ㘳㈷㙡㕢〳㍡つぢ㐳敦昹摡〰昲摣㍡㐸敢ㄵ㍡っ㌳㑥㔰㔴㝤戶慥搷㜸㤲换㠱摣散戵㘷收㄰ㄱㄹ㑢摢愷㍤愷㔰㜴捡㡡捥〷㙥㍢㜸搱㌹愹慥㈲㉥㝦搱昵ㅤ摥愶愵敤ㄹ捦㉡晢昳㡣㠱攵ㄷ㌷㌶攵戴戰っ晢愴㔳挶攲〹摦㐹㝣搰㥥㥥㜳㙦攲㌲扥㔲㉡㥦戶收晤㜵㈱㈸㍡㤵㘱ち㔷㔴㕣挴攳㈲ㄹ㑦慥㜶㡦搲㜱㉡敤慢ㅥ㐴户㜱㠲㐸㕣㡣改㉥戱㕥㈹愹攸㘶㠴敢㤵攳㙡扡㥣散ㄸ愰慤㝤捤㐰ㅢ㉣换㙣攳〲㥣㌹㝤㘹愲㝥㥦昶㝤㝣㠸㘰㌰〶扤挴㐶愰ㄵ愳ㄶ扡摦っ攲㠱㔰㔹㔸㐶摤㤱㕡收捣戵㉡㘰捡搶㌴搴㐵散㥤㈴㈷㍡㡥〰㙢㍦㤶㍥っ㉦㘲㑦戰戸〳㘱㠶㡥ㅣ㉥㈱晤愸㙥搴㉤㤵㉣㉡ㄷㄵ㜳ㅡ㔶㕢㈵戵㔷つ㕢㈲㙤〰慤㠱㔱㤱戵㠰㈲㙢㐱ㄷ㘱㌳收㜵㥣挶搹㤷㝢搵昲㥣㘰慥攴攴㤳捣昰捡㙣㕤㘸㈵ㄴ㈸〱㘶㔶㤳㔶㑤戸愸慤攷挶㌰㙥ぢ㘱て攳搴㐰搶㔱昸搰摤戸摥挱挵㉡敦㍡攰挳敡ㄳ㤴㝣㉦㝡㌳㜸㕢㠰づ挳愱㌴戸㕥㈸搱㘶㐸散㈱〱㝥搲㡢㄰㘶ㄲ扣て㔸㌲ㄴ㑤㡤㑤㑤扡㔶㘱ㅣ户慡慥搷ㅢ㝤㌶㤳㠴㘸㘹㔴扣っ㉦ㅦ㐶㜱㕦㠷㝢挰ㅢ昰㠰扤㈴ぢ愶ㄱ搸㑦昰摡挲っ㘵㐸户㌲㘶ㄸ㝤挹㑥敦㥡愸昶戵㌳㡡捤㌶㝥〸㌴搱搶晦户㥥㌸捡㜰㈸愶愵攳づ㍥㔰ㄹ〰㠸㈱〰捥愷㠵愰㐲㠲ㅢ〰〶攳摢慤慢愴㙢愸㥥㥦㐱ㄸ㈵㕥㈱㈴㑢㥣づ㥣つㄳㄷぢ戸㡡〰㑢捣扥㈴㐳昹昲㈶挰㉢㕦昹ち愳户㌱挱〰㜸昵晤㔴㡢㘸㠰ぢ㐰攵㈲〹ㄸ昸搵ㄷ㔴扢㠱挴攴㑦ㄲ㠶㐷ㄱ㙥ㄴ㠲㈱㘱ㅥ㐵慡愹㐱㡡㤱っㄹ㉦捥戲ㅡ戲㕢捥㈱ㄳ㡣㉢㍦㐸㘲昹㔳〴㝣㘷搵㉢㄰ㅣ㌰㍤㠳㌰摤戹ㅢ㍤㙦㐵㑦昰㌷㔴ㅡ㈰㌱敥㕦っ㕣攳㥤㉤戶㔲㥣㐰㡤扥〳晢ㄹ㈰㘲〴㠰㠶〸㤴晡㙤昲㈹攰愱㘲㌲慡挲搴㌰㈵㤴㠴敦ㄸ㐳㜹㤵㙤愴㠹搸昶㍥愰昲㘷〱〴愳搷ㅤ〸㥥㈶挱晢㐹挰㜸㌶㘵㉢㥦〱愸㠹㠳攱改㙡戳〶㜱㍣㑢挲て〰ㄸ㔳㈴攸㝥昴搴㐶慢攱㤸慦戵慤㜶搴搷愷㡥晡挹㍥㙤㌷ㅥ攴㌷搹搱㠹扥攱摣摥㔲愶扤㕤㤸摤㜵㜴㉡〷㍢挰捣慡ㄱ㕢扤㍢〴㘱㔳戲搰㘸㐶て戵晡㤸ㅦ〴戶㈹晣㐲㈵ぢ摥〴㥥㌳㕢愱㝦挲㔷㙡戵㑡搴户㘰挱㜸愳㔶慢㥦〳㈲ㄸ㜸っ搵㑡㠴㙡昵昳㈸㔸㕥慤ㄸ愰愴搶挹㕦㠸㄰㘶〴愳㤴㔵愵〰㕡㔵戶㕦〴㉡㝦〹㐰㌰㠲搹㠱攰㌹ㄲ㝣〸挰㘰慣慣搵挰㌷㠷晣㄰戳㤰㈰㑡攸㉦搹㜸捦㤸挴㤵㥤扥愰㌴戴㌵散㙢戸㔸㌴挳㍢挵㈴摡〰㉢昹收㌴戶㑡㔵㐸㠵㥡㐵敢挳愵ㄳ㡦㈷戰㕦㤸慤ㄷ㈰㙤慦㘵ㄷ搳㑡㠷㈵〵㐳㜱收㠷〱晡ㄸ挷㐲晦戹戳昸敡㠷㔶〰㤱戲㘸挱㜳晥昲愳㈸㡡愵㐴づ戰㍡㜱㠳㈵愱㜹晤㘵愰昲㔷〰っ㐶㑥㔶ㅥ愹挹㌴㠴捦㜴昰㜳㠳晤㐴挵攲〷㘴ㄷ㜰㡥ぢ㔸戴ㅥ戶昰㐴㜸㥡㕥㤶戳㝡ち敦戹㐲愶戶昲愰㔹ち搱摣㜴慣㜷㜵愷敤㤴㜱つ〲㕡搹㕢愸搳捤搱㔷㙥㕢攱攲扢〶㑣㉦㠰㡦〱㘱㌱㝦挶㜵㠰㈵摣摢㤶攳㈸摢㙦慡㙦挷㜴扣㠶㡡㔸扥㉢昰㜲㍦㡥愶㠲敢㕢㡦攱㜶㠴搰㄰ㅢ㜴㔸㕡㤷㔰㥢㡦愴㑤戶㑤㙦㘹㍡㔸㉣挲㐳㈵捡㈵ㄵ㘲摣㤲ㄱ㙤㐳ㄹ㠶攷㝡㌸㙣㈷㕡敦㝦㙡㙤户攱㝤㝤昷戴㝣㑥愳㥢戱㠶捥㤸㘱㠳攵㕤摢㌷㜳㤹㙤㤸捣攷〱敥㌹攷攴㍤搷㜷敤㈰㍢㡤㜳㔶㤶ㅦ㔸搹㌸㜱㡦ㄸ〵昴搸昱㥤㥣㔸愲捣㑦㔸㙦㌰㙣㥥扡㕥㜶㙦㤶昵㘸っ㥦摦㤹㘹㝥昵昶昲㌵㈹晣㜴㝡㍢戸㤸愱攳挶㌳愲晣㈴㐰㝡㌰㐳捦㠷㈹㐳敦㠷㈹㐳㔷㠷㈹㐳㜷㠷㘹㤰づち㝢㌱㤹㕢换㤴愱㕢㐳㡤㌲㍦〵戰㘱昴㘴慥昹㙢㕤昳搳㈸敥㐷戱㌶㜹㔳昸㐴换晣っ㑡〶㔰搲㜰㠴捡搰㉦㘲㉦昲戳〴㝡㡢攵㜰〵㝤㈳ㅡ㥣㤴昸㌱昰㤱ぢ㠲㔴愱㘲搳㥤愱ㅡ换㕦〷㄰摡昵㘰敥㌷㤸挳㡦㠴攲㈹〰慡㤹㜸㌷㥡㔲戸挰㘳收ぢ〰㕤㈵㈶㥥〴ㄹ愵搶捣昵昷戱㈵㔲㠶扥〸㔳收改昰ㄹ换扣㍦㐲〶㥦〱昲搶㜰昹㔹昴慣昹㐳㉥㑢昲㔴㝥〶㈰㐳〷㐶㤷扦挸愲つ〴㔴つ愱㜷㑣收㕥㘶づ㍦捤つ敥㤸㥡ㅢㄷㅡ戹昱摢㈸敤捥㡤㜳ㅤ戹挱捤㔴敢攰敦〲㠱づ㜲攳㘴捡㜰昳㘴捡㜰愷㘴捡㝣㈸㝣挶っ㙥㌰换ㅡ搸㘸敢攲攲㄰戳㈲㉦ち㐲㈵㝡㝢摢慥〶㥡㡤㉤㜶㌵㙤㤸昵㕥㘷ㄲㅡ㘷㌱散愵㙤㘷戵ㄱ戹搳㙥㍢攵敦愳㔸晥〱㐰㉡挳扤慦ㄳ昳戹ㅤ敡昲㍦㈲敤㝤〴㙦〳挸搰搰㙡收晣〹㡢晥㤴攰ぢ〰改戴搰挶㤰昹㉦〲㌰昱攵ㄹㅡ㐵㑤晦㈵㈰改㐱㠳敢晡昱敥づ㘹挳扡ㄹ㠲㥤㙥晡晡昲ㄴ扥愶㕣㡣愳㝤て㑥㕤愱㥢㤱㠸扦㜳㜵㝤㤱愵扤攸㡡㍦攳ㄸ昸昹㝤昴搳捣㘴昶戸〳㍦昹攷〰攲戳〰〳捣ㅤ㈶㌸㐲昰〸㠰㌸㡡㔷㜶晣戴收搱愸愲敤搳ㅡ㙤〸搸晥慦〰㤸㌴㝢㘹㄰㌴㝢晦ㅡ㐸㝡㔰㜰愹㜴㝡摦㠱㙥敦摢ㅦ㔵戴㝥㡤㤲㜹戹摡昳慢㘱捦㕣っㄴ㥥ㄸ㐶ぢ㜲㑣㑦昲㙦㔰㌲㐸㜵㌲昰㙢㌱挰㜷㡥愳㡣改㠴㠶戱㘴昴捣㥣ㄸ愴敥改ㄶ㔷挴㠳ㅦㄹ㌱㕥扢搵晡愹㑥搸攲戵攳㥦摦晥捣敢㑦㝣晥愵攳㠲㙡㔸㥦㔸〱戹㤰㤱㝢扢㑤㙣㑦㔴搱㝡㔹㉡愸戸㝡㈲扢愳㠹搰戲㈴攳㍤㠲捡慣㉢㜶㐵ㄵ㝢㔸㠱昳攴ㄷ慡ㄵて㐷ㄵ㝢㔱㈰晦ㅥ㈰昳㐵〲晣搲ㄹ㠳ち扥摣㔱慢攱㥢改㐱㤰ㅢ㌶㌷晢㍥㍢㉣愶㑥敡换戵愲摥㈹晢ㄱ㉡昲昰搵昲㈴㘲㥦〸㄰攱㝦㘲㐴扢て㘲愲㜴㥡慢挱〸愹㜳㙣㙣摡ㄷ㍣㐴㈷㝡敤〹ㅦㄱ搶㐲ㄲ㥦〵〶昸㡡扣扣ㅥ㥣㔰昸㉥〹慥㕤慣㕥摥㠷挶㍢扡つ摢㔰摤ㅡ扣㘸〸㈳搷昹㔱扤㐶㠸㌳挲戴㍡ㄷ搴晣㉡㕥㔶晦慡㑣晢㈹㝥㕣㍣〴ㄱ敢つ昲昵㠳㕢敥㜲戸㌸㤹挴攴㍦攰愱㔷慦搰㜳挰攱㑦㝥㡤㐵扢慢㈰㘶㜰戹户㑥㡡づ摣㌸㕢戴㝣㜴摢搷挷㤹㕥扡晤㠷㈷㘲㠷慦㡣㘴戸愲㐳㈵ㄲ㕣挶㔴㈴昳敢〰敤愳摢摡㜱㜴晦挴〶晦っ挰て晡挲ㄱ挲戴换㙦愲愴㘱㠴㠲ぢ㔹昷晤㉦㐰慡〷搵㐲挳㐱㌵㈱敥慤昶ㅦ㝢㉡㔶㥦晤敢愰㌷扦〵搰㠳㙦ㄴ戴摤〱挰愹慡㍥㝢㐱㍢㐰づ㔴搳㈰㔷㐷㍦㝥扤慦㈲㘰户愵攷㌹戱㉢晥㥣㐸挷敦挴戶挲㙥㙤ㄵ㠸㤴㤱愷㉢ㄶ㌶㡤摤㉡㥤昴㙦愳愹愰戴搸㠷晣㑥㠴㌰㈳挸㌸㉤摡㍢捣㤱㕦㥡收㡤〸搱㌴㥣㍣㘹㔲㐲㜷〴㑣㝥㌷慡愷〵换戰㐳ち㑦晥㉢〰㉣戰敥㡡昹㝦〳搰㍤攰㤹㘱㤷㥡敡摦㠱挰愷㘰ㄷ㍡晦ㅦ㍡㉦搸㔸摢ㅥㄹ㤹ㄸ㕤昹㥦愴㘲㍦㍡昷㕦㈱㈹㝢搰愴㘶㈳改㝦愳搴㘰㘷㑢㕣挳搴搷て摤〸㔹攲戵㉦㔷㔲慡㜴慡㕣〹扦㉢㌶㑢扣ㄸ㈹㙦㠸捥㐸㐳㌵㥡㡤戵㤲ㅡ敤㐰慤㐸户搹ㄲ㠶㌸昹㡤㌶㐹㠶敡㥤㙥㙥慤搱昴〹ㅣㄱ㌰㡣搸㐳摤㜷昰敡〰㝢㐱㤶ㄴ㉢㈶㑣㠶㥦㝤晤て㝢㐷ㄲ戲㠶改慣㈰㕢戵搸扦挷㕡戲㤵㡣㤳晦ぢ挰㈴敡㤸捥ち昲㔶搳摦〵㘲戰戳ㄵっ㠵愲㕦㥤挶愶㠴ㅥㄷ摡㑢慤㐰㝣㈹㝥㠲攳攳换㔳㠲攳搰㥡捡挰〹ㄱ㌲㌲㐳㡣㡡㤲捥㘴㔸慥㜵㠶搱㜲㈸㈵ㅦ㝡㡥㍤㐰㈴㕢换㍡挶慣㘰㤶㥤㑢㕥改ちつ㤸㌳㤰愳ㅢ挸㕦㠶ㄹ摤慢〹㐴昶ㄲ㈴〱搲㘹㠳〵㙦敦㉥㐷㝤㍥愲㌰晢搰つ㍥㠰攷㥤㑡扡ㄴ挶㝦㜴ㅤ㍥晤㘷㜵扢㈲㙥㘴昱㔰ㄳ㘹㉡㉣㈲ㅣっ搱㥡㐶昶㐵㔵㔴攱㌷慢㡥愲ㄷ㑣攴て㈳摣摥㝤㉡㝣㐳愸㡥㉢愳ち㜵搱㤴㘰㔰捦攴昴愴㑣〱攱㌱ちㄲ愸愳㍡㉦挸㔰㌲搲散㈳昱㈵㄰昷搷㠹敢㘸㐸㑣挶㙢攲㌴㤱㤹㤱愹搳愷㘶攴㐰㥤扥㡥㙡晡㐱扥っ晦敡㍥摡㈰㝢㙣㉥㘱㥢愶㤲扥晦〳ㄲ㡥㔸散</t>
  </si>
</sst>
</file>

<file path=xl/styles.xml><?xml version="1.0" encoding="utf-8"?>
<styleSheet xmlns="http://schemas.openxmlformats.org/spreadsheetml/2006/main">
  <numFmts count="5">
    <numFmt numFmtId="43" formatCode="_(* #,##0.00_);_(* \(#,##0.00\);_(* &quot;-&quot;??_);_(@_)"/>
    <numFmt numFmtId="164" formatCode="#,##0.0"/>
    <numFmt numFmtId="165" formatCode="0.E+00"/>
    <numFmt numFmtId="166" formatCode="&quot;$&quot;#,##0"/>
    <numFmt numFmtId="167" formatCode="_(* #,##0_);_(* \(#,##0\);_(* &quot;-&quot;??_);_(@_)"/>
  </numFmts>
  <fonts count="8">
    <font>
      <sz val="10"/>
      <name val="Arial"/>
    </font>
    <font>
      <b/>
      <sz val="10"/>
      <name val="Arial"/>
      <family val="2"/>
    </font>
    <font>
      <sz val="8"/>
      <name val="Arial"/>
      <family val="2"/>
    </font>
    <font>
      <sz val="10"/>
      <name val="Arial"/>
      <family val="2"/>
    </font>
    <font>
      <b/>
      <i/>
      <sz val="10"/>
      <name val="Arial"/>
      <family val="2"/>
    </font>
    <font>
      <sz val="8"/>
      <color indexed="81"/>
      <name val="Tahoma"/>
      <family val="2"/>
    </font>
    <font>
      <b/>
      <sz val="8"/>
      <color indexed="81"/>
      <name val="Tahoma"/>
      <family val="2"/>
    </font>
    <font>
      <sz val="10"/>
      <name val="Arial"/>
      <family val="2"/>
    </font>
  </fonts>
  <fills count="4">
    <fill>
      <patternFill patternType="none"/>
    </fill>
    <fill>
      <patternFill patternType="gray125"/>
    </fill>
    <fill>
      <patternFill patternType="solid">
        <fgColor indexed="15"/>
        <bgColor indexed="64"/>
      </patternFill>
    </fill>
    <fill>
      <patternFill patternType="solid">
        <fgColor indexed="11"/>
        <bgColor indexed="64"/>
      </patternFill>
    </fill>
  </fills>
  <borders count="1">
    <border>
      <left/>
      <right/>
      <top/>
      <bottom/>
      <diagonal/>
    </border>
  </borders>
  <cellStyleXfs count="2">
    <xf numFmtId="0" fontId="0" fillId="0" borderId="0"/>
    <xf numFmtId="43" fontId="7" fillId="0" borderId="0" applyFont="0" applyFill="0" applyBorder="0" applyAlignment="0" applyProtection="0"/>
  </cellStyleXfs>
  <cellXfs count="32">
    <xf numFmtId="0" fontId="0" fillId="0" borderId="0" xfId="0"/>
    <xf numFmtId="3" fontId="0" fillId="0" borderId="0" xfId="0" applyNumberFormat="1"/>
    <xf numFmtId="0" fontId="1" fillId="0" borderId="0" xfId="0" applyFont="1"/>
    <xf numFmtId="15" fontId="1" fillId="0" borderId="0" xfId="0" applyNumberFormat="1" applyFont="1"/>
    <xf numFmtId="1" fontId="0" fillId="0" borderId="0" xfId="0" applyNumberFormat="1"/>
    <xf numFmtId="3" fontId="1" fillId="0" borderId="0" xfId="0" applyNumberFormat="1" applyFont="1"/>
    <xf numFmtId="0" fontId="0" fillId="0" borderId="0" xfId="0" applyFill="1"/>
    <xf numFmtId="0" fontId="4" fillId="0" borderId="0" xfId="0" applyFont="1"/>
    <xf numFmtId="1" fontId="4" fillId="0" borderId="0" xfId="0" applyNumberFormat="1" applyFont="1"/>
    <xf numFmtId="164" fontId="0" fillId="0" borderId="0" xfId="0" applyNumberFormat="1"/>
    <xf numFmtId="165" fontId="0" fillId="0" borderId="0" xfId="0" applyNumberFormat="1"/>
    <xf numFmtId="4" fontId="3" fillId="0" borderId="0" xfId="0" applyNumberFormat="1" applyFont="1"/>
    <xf numFmtId="4" fontId="0" fillId="0" borderId="0" xfId="0" applyNumberFormat="1"/>
    <xf numFmtId="166" fontId="0" fillId="0" borderId="0" xfId="0" applyNumberFormat="1"/>
    <xf numFmtId="2" fontId="0" fillId="0" borderId="0" xfId="0" applyNumberFormat="1"/>
    <xf numFmtId="4" fontId="4" fillId="0" borderId="0" xfId="0" applyNumberFormat="1" applyFont="1"/>
    <xf numFmtId="166" fontId="0" fillId="2" borderId="0" xfId="0" applyNumberFormat="1" applyFill="1"/>
    <xf numFmtId="0" fontId="1" fillId="0" borderId="0" xfId="0" quotePrefix="1" applyFont="1" applyAlignment="1">
      <alignment horizontal="left"/>
    </xf>
    <xf numFmtId="0" fontId="0" fillId="0" borderId="0" xfId="0" applyNumberFormat="1"/>
    <xf numFmtId="166" fontId="1" fillId="0" borderId="0" xfId="0" applyNumberFormat="1" applyFont="1"/>
    <xf numFmtId="0" fontId="0" fillId="3" borderId="0" xfId="0" applyFill="1"/>
    <xf numFmtId="3" fontId="4" fillId="0" borderId="0" xfId="0" applyNumberFormat="1" applyFont="1"/>
    <xf numFmtId="2" fontId="4" fillId="0" borderId="0" xfId="0" applyNumberFormat="1" applyFont="1"/>
    <xf numFmtId="9" fontId="0" fillId="0" borderId="0" xfId="0" applyNumberFormat="1"/>
    <xf numFmtId="4" fontId="1" fillId="0" borderId="0" xfId="0" applyNumberFormat="1" applyFont="1"/>
    <xf numFmtId="3" fontId="0" fillId="2" borderId="0" xfId="0" applyNumberFormat="1" applyFill="1"/>
    <xf numFmtId="0" fontId="0" fillId="0" borderId="0" xfId="0" quotePrefix="1"/>
    <xf numFmtId="0" fontId="3" fillId="0" borderId="0" xfId="0" applyFont="1"/>
    <xf numFmtId="43" fontId="0" fillId="0" borderId="0" xfId="1" applyFont="1"/>
    <xf numFmtId="9" fontId="1" fillId="0" borderId="0" xfId="0" applyNumberFormat="1" applyFont="1"/>
    <xf numFmtId="167" fontId="0" fillId="0" borderId="0" xfId="1" applyNumberFormat="1" applyFont="1"/>
    <xf numFmtId="167" fontId="4" fillId="0" borderId="0" xfId="1" applyNumberFormat="1" applyFo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8093679301323288"/>
          <c:y val="0.16136944984566426"/>
          <c:w val="0.54467629748528656"/>
          <c:h val="0.68948737570600815"/>
        </c:manualLayout>
      </c:layout>
      <c:scatterChart>
        <c:scatterStyle val="smoothMarker"/>
        <c:ser>
          <c:idx val="1"/>
          <c:order val="0"/>
          <c:tx>
            <c:strRef>
              <c:f>'Figure 10.17'!$B$1</c:f>
              <c:strCache>
                <c:ptCount val="1"/>
                <c:pt idx="0">
                  <c:v>Total NPV: Mean</c:v>
                </c:pt>
              </c:strCache>
            </c:strRef>
          </c:tx>
          <c:spPr>
            <a:ln w="19050">
              <a:solidFill>
                <a:schemeClr val="tx1"/>
              </a:solidFill>
            </a:ln>
          </c:spPr>
          <c:marker>
            <c:symbol val="square"/>
            <c:size val="5"/>
            <c:spPr>
              <a:solidFill>
                <a:schemeClr val="tx1"/>
              </a:solidFill>
              <a:ln>
                <a:solidFill>
                  <a:schemeClr val="tx1"/>
                </a:solidFill>
                <a:prstDash val="solid"/>
              </a:ln>
            </c:spPr>
          </c:marker>
          <c:xVal>
            <c:numRef>
              <c:f>'Figure 10.17'!$A$2:$A$32</c:f>
              <c:numCache>
                <c:formatCode>#,##0.00</c:formatCode>
                <c:ptCount val="31"/>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numCache>
            </c:numRef>
          </c:xVal>
          <c:yVal>
            <c:numRef>
              <c:f>'Figure 10.17'!$B$2:$B$32</c:f>
              <c:numCache>
                <c:formatCode>#,##0</c:formatCode>
                <c:ptCount val="31"/>
                <c:pt idx="0">
                  <c:v>2824421.5514371465</c:v>
                </c:pt>
                <c:pt idx="1">
                  <c:v>2917970.1190215098</c:v>
                </c:pt>
                <c:pt idx="2">
                  <c:v>3014176.3553856579</c:v>
                </c:pt>
                <c:pt idx="3">
                  <c:v>3112973.2968139024</c:v>
                </c:pt>
                <c:pt idx="4">
                  <c:v>3214261.2198636881</c:v>
                </c:pt>
                <c:pt idx="5">
                  <c:v>3317901.158245136</c:v>
                </c:pt>
                <c:pt idx="6">
                  <c:v>3423681.8214200637</c:v>
                </c:pt>
                <c:pt idx="7">
                  <c:v>3531359.806239849</c:v>
                </c:pt>
                <c:pt idx="8">
                  <c:v>3640616.3403843231</c:v>
                </c:pt>
                <c:pt idx="9">
                  <c:v>3751088.4045787542</c:v>
                </c:pt>
                <c:pt idx="10">
                  <c:v>3862276.3017961769</c:v>
                </c:pt>
                <c:pt idx="11">
                  <c:v>3973553.4801322166</c:v>
                </c:pt>
                <c:pt idx="12">
                  <c:v>4084070.4574975036</c:v>
                </c:pt>
                <c:pt idx="13">
                  <c:v>4192902.7951850411</c:v>
                </c:pt>
                <c:pt idx="14">
                  <c:v>4298722.0211225543</c:v>
                </c:pt>
                <c:pt idx="15">
                  <c:v>4399200.6253840635</c:v>
                </c:pt>
                <c:pt idx="16">
                  <c:v>4491573.7300876454</c:v>
                </c:pt>
                <c:pt idx="17">
                  <c:v>4572228.7916397061</c:v>
                </c:pt>
                <c:pt idx="18">
                  <c:v>4636809.6135625197</c:v>
                </c:pt>
                <c:pt idx="19">
                  <c:v>4678682.1559494231</c:v>
                </c:pt>
                <c:pt idx="20">
                  <c:v>4687773.4433236737</c:v>
                </c:pt>
                <c:pt idx="21">
                  <c:v>4651172.0859213835</c:v>
                </c:pt>
                <c:pt idx="22">
                  <c:v>4553377.7050079731</c:v>
                </c:pt>
                <c:pt idx="23">
                  <c:v>4372764.0213212185</c:v>
                </c:pt>
                <c:pt idx="24">
                  <c:v>4081742.8688302576</c:v>
                </c:pt>
                <c:pt idx="25">
                  <c:v>3634869.0075105303</c:v>
                </c:pt>
                <c:pt idx="26">
                  <c:v>2988616.2703505899</c:v>
                </c:pt>
                <c:pt idx="27">
                  <c:v>2087492.8981787586</c:v>
                </c:pt>
                <c:pt idx="28">
                  <c:v>855251.48239008267</c:v>
                </c:pt>
                <c:pt idx="29">
                  <c:v>-791210.87070646335</c:v>
                </c:pt>
                <c:pt idx="30">
                  <c:v>-2956183.5415954883</c:v>
                </c:pt>
              </c:numCache>
            </c:numRef>
          </c:yVal>
          <c:smooth val="1"/>
        </c:ser>
        <c:axId val="335239040"/>
        <c:axId val="355707520"/>
      </c:scatterChart>
      <c:valAx>
        <c:axId val="335239040"/>
        <c:scaling>
          <c:orientation val="minMax"/>
          <c:max val="0.5"/>
          <c:min val="0.2"/>
        </c:scaling>
        <c:axPos val="b"/>
        <c:title>
          <c:tx>
            <c:rich>
              <a:bodyPr/>
              <a:lstStyle/>
              <a:p>
                <a:pPr>
                  <a:defRPr sz="1200" b="1" i="0" u="none" strike="noStrike" baseline="0">
                    <a:solidFill>
                      <a:srgbClr val="000000"/>
                    </a:solidFill>
                    <a:latin typeface="Arial"/>
                    <a:ea typeface="Arial"/>
                    <a:cs typeface="Arial"/>
                  </a:defRPr>
                </a:pPr>
                <a:r>
                  <a:rPr lang="en-US"/>
                  <a:t>CRV</a:t>
                </a:r>
              </a:p>
            </c:rich>
          </c:tx>
          <c:layout>
            <c:manualLayout>
              <c:xMode val="edge"/>
              <c:yMode val="edge"/>
              <c:x val="0.5425361155698234"/>
              <c:y val="0.89242160330742293"/>
            </c:manualLayout>
          </c:layout>
          <c:spPr>
            <a:noFill/>
            <a:ln w="25400">
              <a:noFill/>
            </a:ln>
          </c:spPr>
        </c:title>
        <c:numFmt formatCode="#,##0.00" sourceLinked="1"/>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355707520"/>
        <c:crosses val="autoZero"/>
        <c:crossBetween val="midCat"/>
        <c:majorUnit val="0.05"/>
      </c:valAx>
      <c:valAx>
        <c:axId val="355707520"/>
        <c:scaling>
          <c:orientation val="minMax"/>
        </c:scaling>
        <c:axPos val="l"/>
        <c:majorGridlines>
          <c:spPr>
            <a:ln w="3175">
              <a:solidFill>
                <a:srgbClr val="000000"/>
              </a:solidFill>
              <a:prstDash val="solid"/>
            </a:ln>
          </c:spPr>
        </c:majorGridlines>
        <c:title>
          <c:tx>
            <c:rich>
              <a:bodyPr rot="-5400000" vert="horz"/>
              <a:lstStyle/>
              <a:p>
                <a:pPr>
                  <a:defRPr b="1"/>
                </a:pPr>
                <a:r>
                  <a:rPr lang="en-US" b="1"/>
                  <a:t>Mean NPV</a:t>
                </a:r>
              </a:p>
            </c:rich>
          </c:tx>
          <c:layout>
            <c:manualLayout>
              <c:xMode val="edge"/>
              <c:yMode val="edge"/>
              <c:x val="7.0082363300093112E-2"/>
              <c:y val="0.3680773155189343"/>
            </c:manualLayout>
          </c:layout>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3523904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scatterChart>
        <c:scatterStyle val="smoothMarker"/>
        <c:ser>
          <c:idx val="0"/>
          <c:order val="0"/>
          <c:spPr>
            <a:ln w="19050">
              <a:solidFill>
                <a:srgbClr val="000000"/>
              </a:solidFill>
            </a:ln>
          </c:spPr>
          <c:marker>
            <c:spPr>
              <a:solidFill>
                <a:sysClr val="windowText" lastClr="000000"/>
              </a:solidFill>
              <a:ln>
                <a:solidFill>
                  <a:srgbClr val="000000"/>
                </a:solidFill>
              </a:ln>
            </c:spPr>
          </c:marker>
          <c:xVal>
            <c:numRef>
              <c:f>'Figure 10.19'!$B$3:$B$12</c:f>
              <c:numCache>
                <c:formatCode>0.00</c:formatCode>
                <c:ptCount val="10"/>
                <c:pt idx="0">
                  <c:v>0.4</c:v>
                </c:pt>
                <c:pt idx="1">
                  <c:v>0.45</c:v>
                </c:pt>
                <c:pt idx="2">
                  <c:v>0.5</c:v>
                </c:pt>
                <c:pt idx="3">
                  <c:v>0.55000000000000004</c:v>
                </c:pt>
                <c:pt idx="4">
                  <c:v>0.6</c:v>
                </c:pt>
                <c:pt idx="5">
                  <c:v>0.65</c:v>
                </c:pt>
                <c:pt idx="6">
                  <c:v>0.7</c:v>
                </c:pt>
                <c:pt idx="7">
                  <c:v>0.75</c:v>
                </c:pt>
                <c:pt idx="8">
                  <c:v>0.8</c:v>
                </c:pt>
                <c:pt idx="9">
                  <c:v>0.85</c:v>
                </c:pt>
              </c:numCache>
            </c:numRef>
          </c:xVal>
          <c:yVal>
            <c:numRef>
              <c:f>'Figure 10.19'!$C$3:$C$12</c:f>
              <c:numCache>
                <c:formatCode>_(* #,##0.00_);_(* \(#,##0.00\);_(* "-"??_);_(@_)</c:formatCode>
                <c:ptCount val="10"/>
                <c:pt idx="0">
                  <c:v>-23099305</c:v>
                </c:pt>
                <c:pt idx="1">
                  <c:v>-11545959</c:v>
                </c:pt>
                <c:pt idx="2">
                  <c:v>-3056270</c:v>
                </c:pt>
                <c:pt idx="3">
                  <c:v>1337784</c:v>
                </c:pt>
                <c:pt idx="4">
                  <c:v>2787623</c:v>
                </c:pt>
                <c:pt idx="5">
                  <c:v>3064006</c:v>
                </c:pt>
                <c:pt idx="6">
                  <c:v>3089093</c:v>
                </c:pt>
                <c:pt idx="7">
                  <c:v>3090839</c:v>
                </c:pt>
                <c:pt idx="8">
                  <c:v>3090839</c:v>
                </c:pt>
                <c:pt idx="9">
                  <c:v>3090839</c:v>
                </c:pt>
              </c:numCache>
            </c:numRef>
          </c:yVal>
          <c:smooth val="1"/>
        </c:ser>
        <c:axId val="361295872"/>
        <c:axId val="361298560"/>
      </c:scatterChart>
      <c:valAx>
        <c:axId val="361295872"/>
        <c:scaling>
          <c:orientation val="minMax"/>
          <c:max val="0.85000000000000042"/>
          <c:min val="0.4"/>
        </c:scaling>
        <c:axPos val="b"/>
        <c:title>
          <c:tx>
            <c:rich>
              <a:bodyPr/>
              <a:lstStyle/>
              <a:p>
                <a:pPr>
                  <a:defRPr sz="1200">
                    <a:latin typeface="Arial" pitchFamily="34" charset="0"/>
                    <a:cs typeface="Arial" pitchFamily="34" charset="0"/>
                  </a:defRPr>
                </a:pPr>
                <a:r>
                  <a:rPr lang="en-US" sz="1200">
                    <a:latin typeface="Arial" pitchFamily="34" charset="0"/>
                    <a:cs typeface="Arial" pitchFamily="34" charset="0"/>
                  </a:rPr>
                  <a:t>Mean ARV (%)</a:t>
                </a:r>
              </a:p>
            </c:rich>
          </c:tx>
        </c:title>
        <c:numFmt formatCode="0.00" sourceLinked="1"/>
        <c:tickLblPos val="nextTo"/>
        <c:crossAx val="361298560"/>
        <c:crossesAt val="-25000000"/>
        <c:crossBetween val="midCat"/>
      </c:valAx>
      <c:valAx>
        <c:axId val="361298560"/>
        <c:scaling>
          <c:orientation val="minMax"/>
        </c:scaling>
        <c:axPos val="l"/>
        <c:majorGridlines/>
        <c:title>
          <c:tx>
            <c:rich>
              <a:bodyPr rot="-5400000" vert="horz"/>
              <a:lstStyle/>
              <a:p>
                <a:pPr>
                  <a:defRPr sz="1200">
                    <a:latin typeface="Arial" pitchFamily="34" charset="0"/>
                    <a:cs typeface="Arial" pitchFamily="34" charset="0"/>
                  </a:defRPr>
                </a:pPr>
                <a:r>
                  <a:rPr lang="en-US" sz="1200">
                    <a:latin typeface="Arial" pitchFamily="34" charset="0"/>
                    <a:cs typeface="Arial" pitchFamily="34" charset="0"/>
                  </a:rPr>
                  <a:t>Mean Total NPV</a:t>
                </a:r>
              </a:p>
            </c:rich>
          </c:tx>
        </c:title>
        <c:numFmt formatCode="_(* #,##0.00_);_(* \(#,##0.00\);_(* &quot;-&quot;??_);_(@_)" sourceLinked="1"/>
        <c:tickLblPos val="nextTo"/>
        <c:crossAx val="361295872"/>
        <c:crossesAt val="-25000000"/>
        <c:crossBetween val="midCat"/>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8089969336357251"/>
          <c:y val="7.5718015665796404E-2"/>
          <c:w val="0.69633344375642359"/>
          <c:h val="0.68974000447253581"/>
        </c:manualLayout>
      </c:layout>
      <c:scatterChart>
        <c:scatterStyle val="smoothMarker"/>
        <c:ser>
          <c:idx val="1"/>
          <c:order val="0"/>
          <c:spPr>
            <a:ln w="19050">
              <a:solidFill>
                <a:schemeClr val="tx1"/>
              </a:solidFill>
              <a:prstDash val="solid"/>
            </a:ln>
          </c:spPr>
          <c:marker>
            <c:symbol val="square"/>
            <c:size val="5"/>
            <c:spPr>
              <a:solidFill>
                <a:schemeClr val="tx1"/>
              </a:solidFill>
              <a:ln>
                <a:solidFill>
                  <a:schemeClr val="tx1"/>
                </a:solidFill>
                <a:prstDash val="solid"/>
              </a:ln>
            </c:spPr>
          </c:marker>
          <c:xVal>
            <c:numRef>
              <c:f>'Figure 10.20'!$A$2:$A$32</c:f>
              <c:numCache>
                <c:formatCode>#,##0.00</c:formatCode>
                <c:ptCount val="31"/>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numCache>
            </c:numRef>
          </c:xVal>
          <c:yVal>
            <c:numRef>
              <c:f>'Figure 10.20'!$B$2:$B$32</c:f>
              <c:numCache>
                <c:formatCode>#,##0</c:formatCode>
                <c:ptCount val="31"/>
                <c:pt idx="0">
                  <c:v>2678175.5523592429</c:v>
                </c:pt>
                <c:pt idx="1">
                  <c:v>2747904.4643821474</c:v>
                </c:pt>
                <c:pt idx="2">
                  <c:v>2805384.4711260381</c:v>
                </c:pt>
                <c:pt idx="3">
                  <c:v>2878048.0267326171</c:v>
                </c:pt>
                <c:pt idx="4">
                  <c:v>2920133.886429464</c:v>
                </c:pt>
                <c:pt idx="5">
                  <c:v>2971378.0421509296</c:v>
                </c:pt>
                <c:pt idx="6">
                  <c:v>2980896.7254638569</c:v>
                </c:pt>
                <c:pt idx="7">
                  <c:v>3046140.2917615129</c:v>
                </c:pt>
                <c:pt idx="8">
                  <c:v>3034912.7772793993</c:v>
                </c:pt>
                <c:pt idx="9">
                  <c:v>3067884.6779394899</c:v>
                </c:pt>
                <c:pt idx="10">
                  <c:v>3059409.1781127462</c:v>
                </c:pt>
                <c:pt idx="11">
                  <c:v>3003884.2131094821</c:v>
                </c:pt>
                <c:pt idx="12">
                  <c:v>3025375.5656775972</c:v>
                </c:pt>
                <c:pt idx="13">
                  <c:v>2851418.1386666391</c:v>
                </c:pt>
                <c:pt idx="14">
                  <c:v>2747474.3529847064</c:v>
                </c:pt>
                <c:pt idx="15">
                  <c:v>2599874.3587757023</c:v>
                </c:pt>
                <c:pt idx="16">
                  <c:v>2273474.8768696007</c:v>
                </c:pt>
                <c:pt idx="17">
                  <c:v>1980381.09491894</c:v>
                </c:pt>
                <c:pt idx="18">
                  <c:v>1624574.5883746529</c:v>
                </c:pt>
                <c:pt idx="19">
                  <c:v>1199930.6785125029</c:v>
                </c:pt>
                <c:pt idx="20">
                  <c:v>719843.39655614109</c:v>
                </c:pt>
                <c:pt idx="21">
                  <c:v>-271845.92375642835</c:v>
                </c:pt>
                <c:pt idx="22">
                  <c:v>-839341.17130594631</c:v>
                </c:pt>
                <c:pt idx="23">
                  <c:v>-1912650.9329851617</c:v>
                </c:pt>
                <c:pt idx="24">
                  <c:v>-3379184.6947126831</c:v>
                </c:pt>
                <c:pt idx="25">
                  <c:v>-4429724.5161950458</c:v>
                </c:pt>
                <c:pt idx="26">
                  <c:v>-6476284.2508429373</c:v>
                </c:pt>
                <c:pt idx="27">
                  <c:v>-8220521.1529824175</c:v>
                </c:pt>
                <c:pt idx="28">
                  <c:v>-11351579.752211452</c:v>
                </c:pt>
                <c:pt idx="29">
                  <c:v>-14147976.625693539</c:v>
                </c:pt>
                <c:pt idx="30">
                  <c:v>-17850626.907613467</c:v>
                </c:pt>
              </c:numCache>
            </c:numRef>
          </c:yVal>
          <c:smooth val="1"/>
        </c:ser>
        <c:axId val="363422080"/>
        <c:axId val="363424768"/>
      </c:scatterChart>
      <c:valAx>
        <c:axId val="363422080"/>
        <c:scaling>
          <c:orientation val="minMax"/>
          <c:max val="0.5"/>
          <c:min val="0.2"/>
        </c:scaling>
        <c:axPos val="b"/>
        <c:title>
          <c:tx>
            <c:rich>
              <a:bodyPr/>
              <a:lstStyle/>
              <a:p>
                <a:pPr>
                  <a:defRPr/>
                </a:pPr>
                <a:r>
                  <a:rPr lang="en-US"/>
                  <a:t>CRV</a:t>
                </a:r>
              </a:p>
            </c:rich>
          </c:tx>
        </c:title>
        <c:numFmt formatCode="#,##0.00" sourceLinked="1"/>
        <c:tickLblPos val="nextTo"/>
        <c:spPr>
          <a:ln w="3175">
            <a:solidFill>
              <a:srgbClr val="000000"/>
            </a:solidFill>
            <a:prstDash val="solid"/>
          </a:ln>
        </c:spPr>
        <c:txPr>
          <a:bodyPr rot="-2700000" vert="horz"/>
          <a:lstStyle/>
          <a:p>
            <a:pPr>
              <a:defRPr/>
            </a:pPr>
            <a:endParaRPr lang="en-US"/>
          </a:p>
        </c:txPr>
        <c:crossAx val="363424768"/>
        <c:crossesAt val="-20000000"/>
        <c:crossBetween val="midCat"/>
        <c:majorUnit val="0.05"/>
      </c:valAx>
      <c:valAx>
        <c:axId val="363424768"/>
        <c:scaling>
          <c:orientation val="minMax"/>
        </c:scaling>
        <c:axPos val="l"/>
        <c:majorGridlines>
          <c:spPr>
            <a:ln w="3175">
              <a:solidFill>
                <a:srgbClr val="000000"/>
              </a:solidFill>
              <a:prstDash val="solid"/>
            </a:ln>
          </c:spPr>
        </c:majorGridlines>
        <c:title>
          <c:tx>
            <c:rich>
              <a:bodyPr rot="-5400000" vert="horz"/>
              <a:lstStyle/>
              <a:p>
                <a:pPr>
                  <a:defRPr/>
                </a:pPr>
                <a:r>
                  <a:rPr lang="en-US"/>
                  <a:t>Mean Total NPV</a:t>
                </a:r>
              </a:p>
            </c:rich>
          </c:tx>
        </c:title>
        <c:numFmt formatCode="#,##0" sourceLinked="1"/>
        <c:tickLblPos val="nextTo"/>
        <c:spPr>
          <a:ln w="3175">
            <a:solidFill>
              <a:srgbClr val="000000"/>
            </a:solidFill>
            <a:prstDash val="solid"/>
          </a:ln>
        </c:spPr>
        <c:txPr>
          <a:bodyPr rot="0" vert="horz"/>
          <a:lstStyle/>
          <a:p>
            <a:pPr>
              <a:defRPr/>
            </a:pPr>
            <a:endParaRPr lang="en-US"/>
          </a:p>
        </c:txPr>
        <c:crossAx val="363422080"/>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1"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5156826270502597"/>
          <c:y val="7.5718015665796404E-2"/>
          <c:w val="0.71521171504047465"/>
          <c:h val="0.63794604003481326"/>
        </c:manualLayout>
      </c:layout>
      <c:scatterChart>
        <c:scatterStyle val="smoothMarker"/>
        <c:ser>
          <c:idx val="0"/>
          <c:order val="0"/>
          <c:spPr>
            <a:ln w="19050">
              <a:solidFill>
                <a:schemeClr val="tx1"/>
              </a:solidFill>
              <a:prstDash val="solid"/>
            </a:ln>
          </c:spPr>
          <c:marker>
            <c:symbol val="diamond"/>
            <c:size val="5"/>
            <c:spPr>
              <a:solidFill>
                <a:schemeClr val="tx1"/>
              </a:solidFill>
              <a:ln>
                <a:solidFill>
                  <a:schemeClr val="tx1"/>
                </a:solidFill>
                <a:prstDash val="solid"/>
              </a:ln>
            </c:spPr>
          </c:marker>
          <c:xVal>
            <c:numRef>
              <c:f>'Figure 10.21'!$A$2:$A$32</c:f>
              <c:numCache>
                <c:formatCode>#,##0.00</c:formatCode>
                <c:ptCount val="31"/>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numCache>
            </c:numRef>
          </c:xVal>
          <c:yVal>
            <c:numRef>
              <c:f>'Figure 10.21'!$C$2:$C$32</c:f>
              <c:numCache>
                <c:formatCode>0%</c:formatCode>
                <c:ptCount val="31"/>
                <c:pt idx="0">
                  <c:v>0</c:v>
                </c:pt>
                <c:pt idx="1">
                  <c:v>0</c:v>
                </c:pt>
                <c:pt idx="2">
                  <c:v>0</c:v>
                </c:pt>
                <c:pt idx="3">
                  <c:v>0</c:v>
                </c:pt>
                <c:pt idx="4">
                  <c:v>0</c:v>
                </c:pt>
                <c:pt idx="5">
                  <c:v>0</c:v>
                </c:pt>
                <c:pt idx="6">
                  <c:v>0</c:v>
                </c:pt>
                <c:pt idx="7">
                  <c:v>0</c:v>
                </c:pt>
                <c:pt idx="8">
                  <c:v>0</c:v>
                </c:pt>
                <c:pt idx="9">
                  <c:v>1E-4</c:v>
                </c:pt>
                <c:pt idx="10">
                  <c:v>1E-4</c:v>
                </c:pt>
                <c:pt idx="11">
                  <c:v>1E-4</c:v>
                </c:pt>
                <c:pt idx="12">
                  <c:v>2.0000000000000001E-4</c:v>
                </c:pt>
                <c:pt idx="13">
                  <c:v>4.0000000000000002E-4</c:v>
                </c:pt>
                <c:pt idx="14">
                  <c:v>6.9999999999999999E-4</c:v>
                </c:pt>
                <c:pt idx="15">
                  <c:v>1.9E-3</c:v>
                </c:pt>
                <c:pt idx="16">
                  <c:v>2.8E-3</c:v>
                </c:pt>
                <c:pt idx="17">
                  <c:v>4.1999999999999997E-3</c:v>
                </c:pt>
                <c:pt idx="18">
                  <c:v>8.0000000000000002E-3</c:v>
                </c:pt>
                <c:pt idx="19">
                  <c:v>1.2999999999999999E-2</c:v>
                </c:pt>
                <c:pt idx="20">
                  <c:v>2.3E-2</c:v>
                </c:pt>
                <c:pt idx="21">
                  <c:v>3.4299999999999997E-2</c:v>
                </c:pt>
                <c:pt idx="22">
                  <c:v>5.04E-2</c:v>
                </c:pt>
                <c:pt idx="23">
                  <c:v>7.3400000000000007E-2</c:v>
                </c:pt>
                <c:pt idx="24">
                  <c:v>0.1047</c:v>
                </c:pt>
                <c:pt idx="25">
                  <c:v>0.14829999999999999</c:v>
                </c:pt>
                <c:pt idx="26">
                  <c:v>0.20069999999999999</c:v>
                </c:pt>
                <c:pt idx="27">
                  <c:v>0.26150000000000001</c:v>
                </c:pt>
                <c:pt idx="28">
                  <c:v>0.33160000000000001</c:v>
                </c:pt>
                <c:pt idx="29">
                  <c:v>0.4153</c:v>
                </c:pt>
                <c:pt idx="30">
                  <c:v>0.49370000000000003</c:v>
                </c:pt>
              </c:numCache>
            </c:numRef>
          </c:yVal>
          <c:smooth val="1"/>
        </c:ser>
        <c:axId val="333822592"/>
        <c:axId val="333829248"/>
      </c:scatterChart>
      <c:valAx>
        <c:axId val="333822592"/>
        <c:scaling>
          <c:orientation val="minMax"/>
          <c:max val="0.5"/>
          <c:min val="0.2"/>
        </c:scaling>
        <c:axPos val="b"/>
        <c:title>
          <c:tx>
            <c:rich>
              <a:bodyPr/>
              <a:lstStyle/>
              <a:p>
                <a:pPr>
                  <a:defRPr b="1"/>
                </a:pPr>
                <a:r>
                  <a:rPr lang="en-US" b="1"/>
                  <a:t>CRV</a:t>
                </a:r>
              </a:p>
            </c:rich>
          </c:tx>
        </c:title>
        <c:numFmt formatCode="#,##0.00" sourceLinked="1"/>
        <c:tickLblPos val="nextTo"/>
        <c:spPr>
          <a:ln w="3175">
            <a:solidFill>
              <a:srgbClr val="000000"/>
            </a:solidFill>
            <a:prstDash val="solid"/>
          </a:ln>
        </c:spPr>
        <c:txPr>
          <a:bodyPr rot="-2700000" vert="horz"/>
          <a:lstStyle/>
          <a:p>
            <a:pPr>
              <a:defRPr/>
            </a:pPr>
            <a:endParaRPr lang="en-US"/>
          </a:p>
        </c:txPr>
        <c:crossAx val="333829248"/>
        <c:crossesAt val="0"/>
        <c:crossBetween val="midCat"/>
        <c:majorUnit val="0.05"/>
      </c:valAx>
      <c:valAx>
        <c:axId val="333829248"/>
        <c:scaling>
          <c:orientation val="minMax"/>
          <c:max val="0.5"/>
          <c:min val="0"/>
        </c:scaling>
        <c:axPos val="l"/>
        <c:majorGridlines>
          <c:spPr>
            <a:ln w="3175">
              <a:solidFill>
                <a:srgbClr val="000000"/>
              </a:solidFill>
              <a:prstDash val="solid"/>
            </a:ln>
          </c:spPr>
        </c:majorGridlines>
        <c:title>
          <c:tx>
            <c:rich>
              <a:bodyPr rot="-5400000" vert="horz"/>
              <a:lstStyle/>
              <a:p>
                <a:pPr>
                  <a:defRPr b="1"/>
                </a:pPr>
                <a:r>
                  <a:rPr lang="en-US" b="1"/>
                  <a:t>Probability NPV &lt;$2.5M</a:t>
                </a:r>
              </a:p>
            </c:rich>
          </c:tx>
          <c:layout>
            <c:manualLayout>
              <c:xMode val="edge"/>
              <c:yMode val="edge"/>
              <c:x val="9.5718132320838548E-2"/>
              <c:y val="0.1514796159618429"/>
            </c:manualLayout>
          </c:layout>
        </c:title>
        <c:numFmt formatCode="0%" sourceLinked="1"/>
        <c:tickLblPos val="nextTo"/>
        <c:spPr>
          <a:ln w="3175">
            <a:solidFill>
              <a:srgbClr val="000000"/>
            </a:solidFill>
            <a:prstDash val="solid"/>
          </a:ln>
        </c:spPr>
        <c:txPr>
          <a:bodyPr rot="0" vert="horz"/>
          <a:lstStyle/>
          <a:p>
            <a:pPr>
              <a:defRPr/>
            </a:pPr>
            <a:endParaRPr lang="en-US"/>
          </a:p>
        </c:txPr>
        <c:crossAx val="333822592"/>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585089485173586"/>
          <c:y val="7.5718015665796404E-2"/>
          <c:w val="0.82092908289376465"/>
          <c:h val="0.64838990426457854"/>
        </c:manualLayout>
      </c:layout>
      <c:scatterChart>
        <c:scatterStyle val="smoothMarker"/>
        <c:ser>
          <c:idx val="1"/>
          <c:order val="0"/>
          <c:spPr>
            <a:ln w="19050">
              <a:solidFill>
                <a:schemeClr val="tx1"/>
              </a:solidFill>
              <a:prstDash val="solid"/>
            </a:ln>
          </c:spPr>
          <c:marker>
            <c:symbol val="square"/>
            <c:size val="5"/>
            <c:spPr>
              <a:solidFill>
                <a:schemeClr val="tx1"/>
              </a:solidFill>
              <a:ln>
                <a:solidFill>
                  <a:schemeClr val="tx1"/>
                </a:solidFill>
                <a:prstDash val="solid"/>
              </a:ln>
            </c:spPr>
          </c:marker>
          <c:xVal>
            <c:numRef>
              <c:f>'Figure 10.22'!$A$2:$A$32</c:f>
              <c:numCache>
                <c:formatCode>#,##0.00</c:formatCode>
                <c:ptCount val="31"/>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numCache>
            </c:numRef>
          </c:xVal>
          <c:yVal>
            <c:numRef>
              <c:f>'Figure 10.22'!$C$2:$C$32</c:f>
              <c:numCache>
                <c:formatCode>0%</c:formatCode>
                <c:ptCount val="31"/>
                <c:pt idx="0">
                  <c:v>5.9799999999999999E-2</c:v>
                </c:pt>
                <c:pt idx="1">
                  <c:v>6.4000000000000001E-2</c:v>
                </c:pt>
                <c:pt idx="2">
                  <c:v>6.8500000000000005E-2</c:v>
                </c:pt>
                <c:pt idx="3">
                  <c:v>7.3400000000000007E-2</c:v>
                </c:pt>
                <c:pt idx="4">
                  <c:v>7.8200000000000006E-2</c:v>
                </c:pt>
                <c:pt idx="5">
                  <c:v>8.4400000000000003E-2</c:v>
                </c:pt>
                <c:pt idx="6">
                  <c:v>9.1499999999999998E-2</c:v>
                </c:pt>
                <c:pt idx="7">
                  <c:v>9.9199999999999997E-2</c:v>
                </c:pt>
                <c:pt idx="8">
                  <c:v>0.10879999999999999</c:v>
                </c:pt>
                <c:pt idx="9">
                  <c:v>0.1173</c:v>
                </c:pt>
                <c:pt idx="10">
                  <c:v>0.12740000000000001</c:v>
                </c:pt>
                <c:pt idx="11">
                  <c:v>0.13980000000000001</c:v>
                </c:pt>
                <c:pt idx="12">
                  <c:v>0.15079999999999999</c:v>
                </c:pt>
                <c:pt idx="13">
                  <c:v>0.1633</c:v>
                </c:pt>
                <c:pt idx="14">
                  <c:v>0.1769</c:v>
                </c:pt>
                <c:pt idx="15">
                  <c:v>0.1905</c:v>
                </c:pt>
                <c:pt idx="16">
                  <c:v>0.20699999999999999</c:v>
                </c:pt>
                <c:pt idx="17">
                  <c:v>0.22220000000000001</c:v>
                </c:pt>
                <c:pt idx="18">
                  <c:v>0.23899999999999999</c:v>
                </c:pt>
                <c:pt idx="19">
                  <c:v>0.25669999999999998</c:v>
                </c:pt>
                <c:pt idx="20">
                  <c:v>0.27679999999999999</c:v>
                </c:pt>
                <c:pt idx="21">
                  <c:v>0.29520000000000002</c:v>
                </c:pt>
                <c:pt idx="22">
                  <c:v>0.31569999999999998</c:v>
                </c:pt>
                <c:pt idx="23">
                  <c:v>0.33700000000000002</c:v>
                </c:pt>
                <c:pt idx="24">
                  <c:v>0.3614</c:v>
                </c:pt>
                <c:pt idx="25">
                  <c:v>0.38690000000000002</c:v>
                </c:pt>
                <c:pt idx="26">
                  <c:v>0.41120000000000001</c:v>
                </c:pt>
                <c:pt idx="27">
                  <c:v>0.43190000000000001</c:v>
                </c:pt>
                <c:pt idx="28">
                  <c:v>0.45369999999999999</c:v>
                </c:pt>
                <c:pt idx="29">
                  <c:v>0.47939999999999999</c:v>
                </c:pt>
                <c:pt idx="30">
                  <c:v>0.50380000000000003</c:v>
                </c:pt>
              </c:numCache>
            </c:numRef>
          </c:yVal>
          <c:smooth val="1"/>
        </c:ser>
        <c:axId val="334184832"/>
        <c:axId val="334187136"/>
      </c:scatterChart>
      <c:valAx>
        <c:axId val="334184832"/>
        <c:scaling>
          <c:orientation val="minMax"/>
          <c:max val="0.5"/>
          <c:min val="0.2"/>
        </c:scaling>
        <c:axPos val="b"/>
        <c:title>
          <c:tx>
            <c:rich>
              <a:bodyPr/>
              <a:lstStyle/>
              <a:p>
                <a:pPr>
                  <a:defRPr b="1">
                    <a:latin typeface="Arial" pitchFamily="34" charset="0"/>
                    <a:cs typeface="Arial" pitchFamily="34" charset="0"/>
                  </a:defRPr>
                </a:pPr>
                <a:r>
                  <a:rPr lang="en-US" b="1">
                    <a:latin typeface="Arial" pitchFamily="34" charset="0"/>
                    <a:cs typeface="Arial" pitchFamily="34" charset="0"/>
                  </a:rPr>
                  <a:t>CRV</a:t>
                </a:r>
              </a:p>
            </c:rich>
          </c:tx>
        </c:title>
        <c:numFmt formatCode="#,##0.00" sourceLinked="1"/>
        <c:tickLblPos val="nextTo"/>
        <c:spPr>
          <a:ln w="3175">
            <a:solidFill>
              <a:srgbClr val="000000"/>
            </a:solidFill>
            <a:prstDash val="solid"/>
          </a:ln>
        </c:spPr>
        <c:txPr>
          <a:bodyPr rot="-2700000" vert="horz"/>
          <a:lstStyle/>
          <a:p>
            <a:pPr>
              <a:defRPr sz="1200" b="0" i="0" u="none" strike="noStrike" baseline="0">
                <a:solidFill>
                  <a:srgbClr val="000000"/>
                </a:solidFill>
                <a:latin typeface="Times New Roman"/>
                <a:ea typeface="Times New Roman"/>
                <a:cs typeface="Times New Roman"/>
              </a:defRPr>
            </a:pPr>
            <a:endParaRPr lang="en-US"/>
          </a:p>
        </c:txPr>
        <c:crossAx val="334187136"/>
        <c:crosses val="autoZero"/>
        <c:crossBetween val="midCat"/>
        <c:majorUnit val="0.05"/>
      </c:valAx>
      <c:valAx>
        <c:axId val="334187136"/>
        <c:scaling>
          <c:orientation val="minMax"/>
        </c:scaling>
        <c:axPos val="l"/>
        <c:majorGridlines>
          <c:spPr>
            <a:ln w="3175">
              <a:solidFill>
                <a:srgbClr val="000000"/>
              </a:solidFill>
              <a:prstDash val="solid"/>
            </a:ln>
          </c:spPr>
        </c:majorGridlines>
        <c:title>
          <c:tx>
            <c:rich>
              <a:bodyPr rot="-5400000" vert="horz"/>
              <a:lstStyle/>
              <a:p>
                <a:pPr>
                  <a:defRPr b="1">
                    <a:latin typeface="Arial" pitchFamily="34" charset="0"/>
                    <a:cs typeface="Arial" pitchFamily="34" charset="0"/>
                  </a:defRPr>
                </a:pPr>
                <a:r>
                  <a:rPr lang="en-US" b="1">
                    <a:latin typeface="Arial" pitchFamily="34" charset="0"/>
                    <a:cs typeface="Arial" pitchFamily="34" charset="0"/>
                  </a:rPr>
                  <a:t>Probability NPV &lt; $2.5M</a:t>
                </a:r>
              </a:p>
            </c:rich>
          </c:tx>
        </c:title>
        <c:numFmt formatCode="0%" sourceLinked="1"/>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34184832"/>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3605384352336678"/>
          <c:y val="0.10116731517509717"/>
          <c:w val="0.72845259824755371"/>
          <c:h val="0.68166548663705862"/>
        </c:manualLayout>
      </c:layout>
      <c:scatterChart>
        <c:scatterStyle val="smoothMarker"/>
        <c:ser>
          <c:idx val="1"/>
          <c:order val="0"/>
          <c:spPr>
            <a:ln w="19050">
              <a:solidFill>
                <a:schemeClr val="tx1"/>
              </a:solidFill>
              <a:prstDash val="solid"/>
            </a:ln>
          </c:spPr>
          <c:marker>
            <c:symbol val="square"/>
            <c:size val="5"/>
            <c:spPr>
              <a:solidFill>
                <a:schemeClr val="tx1"/>
              </a:solidFill>
              <a:ln>
                <a:solidFill>
                  <a:schemeClr val="tx1"/>
                </a:solidFill>
                <a:prstDash val="solid"/>
              </a:ln>
            </c:spPr>
          </c:marker>
          <c:xVal>
            <c:numRef>
              <c:f>'Figure 10.23'!$A$2:$A$10</c:f>
              <c:numCache>
                <c:formatCode>0.00</c:formatCode>
                <c:ptCount val="9"/>
                <c:pt idx="0">
                  <c:v>0.1</c:v>
                </c:pt>
                <c:pt idx="1">
                  <c:v>0.15</c:v>
                </c:pt>
                <c:pt idx="2">
                  <c:v>0.2</c:v>
                </c:pt>
                <c:pt idx="3">
                  <c:v>0.25</c:v>
                </c:pt>
                <c:pt idx="4">
                  <c:v>0.3</c:v>
                </c:pt>
                <c:pt idx="5">
                  <c:v>0.35</c:v>
                </c:pt>
                <c:pt idx="6">
                  <c:v>0.4</c:v>
                </c:pt>
                <c:pt idx="7">
                  <c:v>0.45</c:v>
                </c:pt>
                <c:pt idx="8">
                  <c:v>0.5</c:v>
                </c:pt>
              </c:numCache>
            </c:numRef>
          </c:xVal>
          <c:yVal>
            <c:numRef>
              <c:f>'Figure 10.23'!$B$2:$B$10</c:f>
              <c:numCache>
                <c:formatCode>_(* #,##0_);_(* \(#,##0\);_(* "-"??_);_(@_)</c:formatCode>
                <c:ptCount val="9"/>
                <c:pt idx="0">
                  <c:v>-21520485.64157138</c:v>
                </c:pt>
                <c:pt idx="1">
                  <c:v>-2956183.5415954883</c:v>
                </c:pt>
                <c:pt idx="2">
                  <c:v>6799866.8077228647</c:v>
                </c:pt>
                <c:pt idx="3">
                  <c:v>11440784.195816396</c:v>
                </c:pt>
                <c:pt idx="4">
                  <c:v>13169013.968860336</c:v>
                </c:pt>
                <c:pt idx="5">
                  <c:v>13292322.836370774</c:v>
                </c:pt>
                <c:pt idx="6">
                  <c:v>12580954.15604575</c:v>
                </c:pt>
                <c:pt idx="7">
                  <c:v>11482397.993636478</c:v>
                </c:pt>
                <c:pt idx="8">
                  <c:v>10250876.024773687</c:v>
                </c:pt>
              </c:numCache>
            </c:numRef>
          </c:yVal>
          <c:smooth val="1"/>
        </c:ser>
        <c:axId val="335009664"/>
        <c:axId val="335012224"/>
      </c:scatterChart>
      <c:valAx>
        <c:axId val="335009664"/>
        <c:scaling>
          <c:orientation val="minMax"/>
          <c:max val="0.5"/>
          <c:min val="0.1"/>
        </c:scaling>
        <c:axPos val="b"/>
        <c:title>
          <c:tx>
            <c:rich>
              <a:bodyPr/>
              <a:lstStyle/>
              <a:p>
                <a:pPr>
                  <a:defRPr b="1"/>
                </a:pPr>
                <a:r>
                  <a:rPr lang="en-US" b="1"/>
                  <a:t>MF</a:t>
                </a:r>
              </a:p>
            </c:rich>
          </c:tx>
        </c:title>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012224"/>
        <c:crossesAt val="-25000000"/>
        <c:crossBetween val="midCat"/>
        <c:majorUnit val="0.05"/>
      </c:valAx>
      <c:valAx>
        <c:axId val="335012224"/>
        <c:scaling>
          <c:orientation val="minMax"/>
        </c:scaling>
        <c:axPos val="l"/>
        <c:majorGridlines>
          <c:spPr>
            <a:ln w="3175">
              <a:solidFill>
                <a:srgbClr val="000000"/>
              </a:solidFill>
              <a:prstDash val="solid"/>
            </a:ln>
          </c:spPr>
        </c:majorGridlines>
        <c:title>
          <c:tx>
            <c:rich>
              <a:bodyPr rot="-5400000" vert="horz"/>
              <a:lstStyle/>
              <a:p>
                <a:pPr>
                  <a:defRPr b="1"/>
                </a:pPr>
                <a:r>
                  <a:rPr lang="en-US" b="1"/>
                  <a:t>Mean Total NPV</a:t>
                </a:r>
              </a:p>
            </c:rich>
          </c:tx>
        </c:title>
        <c:numFmt formatCode="_(* #,##0_);_(* \(#,##0\);_(*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5009664"/>
        <c:crosses val="autoZero"/>
        <c:crossBetween val="midCat"/>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685800</xdr:colOff>
      <xdr:row>2</xdr:row>
      <xdr:rowOff>9525</xdr:rowOff>
    </xdr:from>
    <xdr:to>
      <xdr:col>8</xdr:col>
      <xdr:colOff>285750</xdr:colOff>
      <xdr:row>26</xdr:row>
      <xdr:rowOff>19050</xdr:rowOff>
    </xdr:to>
    <xdr:graphicFrame macro="">
      <xdr:nvGraphicFramePr>
        <xdr:cNvPr id="430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161925</xdr:colOff>
      <xdr:row>21</xdr:row>
      <xdr:rowOff>47625</xdr:rowOff>
    </xdr:to>
    <xdr:pic>
      <xdr:nvPicPr>
        <xdr:cNvPr id="41986" name="Picture 2"/>
        <xdr:cNvPicPr>
          <a:picLocks noChangeAspect="1" noChangeArrowheads="1"/>
        </xdr:cNvPicPr>
      </xdr:nvPicPr>
      <xdr:blipFill>
        <a:blip xmlns:r="http://schemas.openxmlformats.org/officeDocument/2006/relationships" r:embed="rId1"/>
        <a:srcRect/>
        <a:stretch>
          <a:fillRect/>
        </a:stretch>
      </xdr:blipFill>
      <xdr:spPr bwMode="auto">
        <a:xfrm>
          <a:off x="609600" y="161925"/>
          <a:ext cx="7477125" cy="32861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933450</xdr:colOff>
      <xdr:row>0</xdr:row>
      <xdr:rowOff>152400</xdr:rowOff>
    </xdr:from>
    <xdr:to>
      <xdr:col>10</xdr:col>
      <xdr:colOff>266700</xdr:colOff>
      <xdr:row>17</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342900</xdr:colOff>
      <xdr:row>2</xdr:row>
      <xdr:rowOff>28575</xdr:rowOff>
    </xdr:from>
    <xdr:to>
      <xdr:col>12</xdr:col>
      <xdr:colOff>133350</xdr:colOff>
      <xdr:row>28</xdr:row>
      <xdr:rowOff>66675</xdr:rowOff>
    </xdr:to>
    <xdr:graphicFrame macro="">
      <xdr:nvGraphicFramePr>
        <xdr:cNvPr id="471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466725</xdr:colOff>
      <xdr:row>1</xdr:row>
      <xdr:rowOff>95250</xdr:rowOff>
    </xdr:from>
    <xdr:to>
      <xdr:col>10</xdr:col>
      <xdr:colOff>561975</xdr:colOff>
      <xdr:row>24</xdr:row>
      <xdr:rowOff>19050</xdr:rowOff>
    </xdr:to>
    <xdr:graphicFrame macro="">
      <xdr:nvGraphicFramePr>
        <xdr:cNvPr id="491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847725</xdr:colOff>
      <xdr:row>2</xdr:row>
      <xdr:rowOff>66675</xdr:rowOff>
    </xdr:from>
    <xdr:to>
      <xdr:col>9</xdr:col>
      <xdr:colOff>533400</xdr:colOff>
      <xdr:row>24</xdr:row>
      <xdr:rowOff>152400</xdr:rowOff>
    </xdr:to>
    <xdr:graphicFrame macro="">
      <xdr:nvGraphicFramePr>
        <xdr:cNvPr id="50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447674</xdr:colOff>
      <xdr:row>2</xdr:row>
      <xdr:rowOff>9525</xdr:rowOff>
    </xdr:from>
    <xdr:to>
      <xdr:col>10</xdr:col>
      <xdr:colOff>180974</xdr:colOff>
      <xdr:row>23</xdr:row>
      <xdr:rowOff>104775</xdr:rowOff>
    </xdr:to>
    <xdr:graphicFrame macro="">
      <xdr:nvGraphicFramePr>
        <xdr:cNvPr id="44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C31"/>
  <sheetViews>
    <sheetView workbookViewId="0"/>
  </sheetViews>
  <sheetFormatPr defaultRowHeight="12.75"/>
  <cols>
    <col min="1" max="2" width="36.7109375" customWidth="1"/>
  </cols>
  <sheetData>
    <row r="1" spans="1:3">
      <c r="A1" s="2" t="s">
        <v>28</v>
      </c>
    </row>
    <row r="3" spans="1:3">
      <c r="A3" t="s">
        <v>29</v>
      </c>
      <c r="B3" t="s">
        <v>30</v>
      </c>
      <c r="C3">
        <v>0</v>
      </c>
    </row>
    <row r="4" spans="1:3">
      <c r="A4" t="s">
        <v>31</v>
      </c>
    </row>
    <row r="5" spans="1:3">
      <c r="A5" t="s">
        <v>32</v>
      </c>
    </row>
    <row r="7" spans="1:3">
      <c r="A7" s="2" t="s">
        <v>33</v>
      </c>
      <c r="B7" t="s">
        <v>34</v>
      </c>
    </row>
    <row r="8" spans="1:3">
      <c r="B8">
        <v>2</v>
      </c>
    </row>
    <row r="10" spans="1:3">
      <c r="A10" t="s">
        <v>35</v>
      </c>
    </row>
    <row r="11" spans="1:3">
      <c r="A11" t="e">
        <f>CB_DATA_!#REF!</f>
        <v>#REF!</v>
      </c>
      <c r="B11" t="e">
        <f>'Figure 10.16'!#REF!</f>
        <v>#REF!</v>
      </c>
    </row>
    <row r="13" spans="1:3">
      <c r="A13" t="s">
        <v>36</v>
      </c>
    </row>
    <row r="14" spans="1:3">
      <c r="A14" t="s">
        <v>45</v>
      </c>
      <c r="B14" t="s">
        <v>40</v>
      </c>
    </row>
    <row r="16" spans="1:3">
      <c r="A16" t="s">
        <v>37</v>
      </c>
    </row>
    <row r="19" spans="1:2">
      <c r="A19" t="s">
        <v>38</v>
      </c>
    </row>
    <row r="20" spans="1:2">
      <c r="A20">
        <v>28</v>
      </c>
      <c r="B20">
        <v>31</v>
      </c>
    </row>
    <row r="25" spans="1:2">
      <c r="A25" s="2" t="s">
        <v>39</v>
      </c>
    </row>
    <row r="26" spans="1:2">
      <c r="A26" s="26" t="s">
        <v>41</v>
      </c>
      <c r="B26" s="26" t="s">
        <v>41</v>
      </c>
    </row>
    <row r="27" spans="1:2">
      <c r="A27" t="s">
        <v>46</v>
      </c>
      <c r="B27" t="s">
        <v>42</v>
      </c>
    </row>
    <row r="28" spans="1:2">
      <c r="A28" s="26" t="s">
        <v>43</v>
      </c>
      <c r="B28" s="26" t="s">
        <v>43</v>
      </c>
    </row>
    <row r="29" spans="1:2">
      <c r="B29" s="26" t="s">
        <v>44</v>
      </c>
    </row>
    <row r="30" spans="1:2">
      <c r="B30" t="s">
        <v>48</v>
      </c>
    </row>
    <row r="31" spans="1:2">
      <c r="B31" s="26" t="s">
        <v>43</v>
      </c>
    </row>
  </sheetData>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15"/>
  <dimension ref="A1:J24"/>
  <sheetViews>
    <sheetView workbookViewId="0">
      <selection activeCell="A14" sqref="A14"/>
    </sheetView>
  </sheetViews>
  <sheetFormatPr defaultRowHeight="12.75"/>
  <cols>
    <col min="1" max="1" width="24.85546875" bestFit="1" customWidth="1"/>
    <col min="2" max="2" width="10.140625" bestFit="1" customWidth="1"/>
    <col min="3" max="5" width="10.7109375" bestFit="1" customWidth="1"/>
  </cols>
  <sheetData>
    <row r="1" spans="1:10">
      <c r="A1" s="2" t="s">
        <v>25</v>
      </c>
    </row>
    <row r="2" spans="1:10">
      <c r="B2" t="s">
        <v>23</v>
      </c>
    </row>
    <row r="3" spans="1:10">
      <c r="A3" t="s">
        <v>19</v>
      </c>
      <c r="B3" s="18">
        <v>0.03</v>
      </c>
      <c r="C3" s="18">
        <v>0.06</v>
      </c>
      <c r="D3" s="18">
        <v>0.09</v>
      </c>
      <c r="E3" s="18">
        <v>0.12</v>
      </c>
    </row>
    <row r="4" spans="1:10">
      <c r="A4" s="12">
        <v>0.3</v>
      </c>
      <c r="B4" s="13">
        <v>3862679.485046546</v>
      </c>
      <c r="C4" s="13">
        <v>3862276.3017961769</v>
      </c>
      <c r="D4" s="13">
        <v>3847614.3647353104</v>
      </c>
      <c r="E4" s="13">
        <v>3763038.0835356461</v>
      </c>
      <c r="J4" s="23"/>
    </row>
    <row r="5" spans="1:10">
      <c r="A5" s="12">
        <v>0.31</v>
      </c>
      <c r="B5" s="13">
        <v>3974152.7569573768</v>
      </c>
      <c r="C5" s="13">
        <v>3973553.4801322166</v>
      </c>
      <c r="D5" s="13">
        <v>3951115.7185394769</v>
      </c>
      <c r="E5" s="13">
        <v>3841741.0113814706</v>
      </c>
      <c r="J5" s="23"/>
    </row>
    <row r="6" spans="1:10">
      <c r="A6" s="12">
        <v>0.32</v>
      </c>
      <c r="B6" s="13">
        <v>4085051.5562699907</v>
      </c>
      <c r="C6" s="13">
        <v>4084070.4574975036</v>
      </c>
      <c r="D6" s="13">
        <v>4050361.6105008745</v>
      </c>
      <c r="E6" s="13">
        <v>3909796.7466771025</v>
      </c>
      <c r="J6" s="23"/>
    </row>
    <row r="7" spans="1:10">
      <c r="A7" s="12">
        <v>0.33</v>
      </c>
      <c r="B7" s="13">
        <v>4194491.0455985013</v>
      </c>
      <c r="C7" s="13">
        <v>4192902.7951850411</v>
      </c>
      <c r="D7" s="13">
        <v>4143285.1825294592</v>
      </c>
      <c r="E7" s="13">
        <v>3964581.2636639862</v>
      </c>
      <c r="J7" s="23"/>
    </row>
    <row r="8" spans="1:10">
      <c r="A8" s="12">
        <v>0.34</v>
      </c>
      <c r="B8" s="13">
        <v>4301398.7354963329</v>
      </c>
      <c r="C8" s="13">
        <v>4298722.0211225543</v>
      </c>
      <c r="D8" s="13">
        <v>4226673.9231343716</v>
      </c>
      <c r="E8" s="13">
        <v>4001647.3993143775</v>
      </c>
    </row>
    <row r="9" spans="1:10">
      <c r="A9" s="12">
        <v>0.35</v>
      </c>
      <c r="B9" s="13">
        <v>4404479.1328934478</v>
      </c>
      <c r="C9" s="13">
        <v>4399200.6253840635</v>
      </c>
      <c r="D9" s="13">
        <v>4296229.9796783477</v>
      </c>
      <c r="E9" s="19">
        <v>4016010.8567825034</v>
      </c>
    </row>
    <row r="10" spans="1:10">
      <c r="A10" s="12">
        <v>0.36</v>
      </c>
      <c r="B10" s="13">
        <v>4502171.5881118886</v>
      </c>
      <c r="C10" s="13">
        <v>4491573.7300876454</v>
      </c>
      <c r="D10" s="13">
        <v>4347009.303278313</v>
      </c>
      <c r="E10" s="13">
        <v>4001173.754659513</v>
      </c>
    </row>
    <row r="11" spans="1:10">
      <c r="A11" s="12">
        <v>0.37</v>
      </c>
      <c r="B11" s="13">
        <v>4592599.9523157151</v>
      </c>
      <c r="C11" s="13">
        <v>4572228.7916397061</v>
      </c>
      <c r="D11" s="19">
        <v>4372705.3111132802</v>
      </c>
      <c r="E11" s="13">
        <v>3950307.8918161867</v>
      </c>
    </row>
    <row r="12" spans="1:10">
      <c r="A12" s="12">
        <v>0.38</v>
      </c>
      <c r="B12" s="13">
        <v>4673481.5591993202</v>
      </c>
      <c r="C12" s="13">
        <v>4636809.6135625197</v>
      </c>
      <c r="D12" s="13">
        <v>4366197.4499402875</v>
      </c>
      <c r="E12" s="13">
        <v>3853157.2314543677</v>
      </c>
    </row>
    <row r="13" spans="1:10">
      <c r="A13" s="12">
        <v>0.39</v>
      </c>
      <c r="B13" s="13">
        <v>4742016.9203506466</v>
      </c>
      <c r="C13" s="13">
        <v>4678682.1559494231</v>
      </c>
      <c r="D13" s="13">
        <v>4317421.9776147716</v>
      </c>
      <c r="E13" s="13">
        <v>3694780.2782568694</v>
      </c>
    </row>
    <row r="14" spans="1:10">
      <c r="A14" s="12">
        <v>0.4</v>
      </c>
      <c r="B14" s="19">
        <v>4795019.8897166671</v>
      </c>
      <c r="C14" s="19">
        <v>4687773.4433236737</v>
      </c>
      <c r="D14" s="13">
        <v>4214163.4110137112</v>
      </c>
      <c r="E14" s="13">
        <v>3463038.0674453173</v>
      </c>
    </row>
    <row r="15" spans="1:10">
      <c r="A15" s="12">
        <v>0.41</v>
      </c>
      <c r="B15" s="13">
        <v>4828381.3362829816</v>
      </c>
      <c r="C15" s="13">
        <v>4651172.0859213835</v>
      </c>
      <c r="D15" s="13">
        <v>4040951.8560226313</v>
      </c>
      <c r="E15" s="13">
        <v>3141576.5249334779</v>
      </c>
    </row>
    <row r="16" spans="1:10">
      <c r="A16" s="12">
        <v>0.42</v>
      </c>
      <c r="B16" s="13">
        <v>4836787.7683539735</v>
      </c>
      <c r="C16" s="13">
        <v>4553377.7050079731</v>
      </c>
      <c r="D16" s="13">
        <v>3773208.8988569481</v>
      </c>
      <c r="E16" s="13">
        <v>2709881.3597454741</v>
      </c>
    </row>
    <row r="17" spans="1:5">
      <c r="A17" s="12">
        <v>0.43</v>
      </c>
      <c r="B17" s="13">
        <v>4810332.5067116767</v>
      </c>
      <c r="C17" s="13">
        <v>4372764.0213212185</v>
      </c>
      <c r="D17" s="13">
        <v>3389515.4097748455</v>
      </c>
      <c r="E17" s="13">
        <v>2145174.4523037509</v>
      </c>
    </row>
    <row r="18" spans="1:5">
      <c r="A18" s="12">
        <v>0.44</v>
      </c>
      <c r="B18" s="13">
        <v>4733538.9948303383</v>
      </c>
      <c r="C18" s="13">
        <v>4081742.8688302576</v>
      </c>
      <c r="D18" s="13">
        <v>2860663.9109640964</v>
      </c>
      <c r="E18" s="13">
        <v>1416430.1485973159</v>
      </c>
    </row>
    <row r="19" spans="1:5">
      <c r="A19" s="12">
        <v>0.45</v>
      </c>
      <c r="B19" s="13">
        <v>4581008.2834251588</v>
      </c>
      <c r="C19" s="13">
        <v>3634869.0075105303</v>
      </c>
      <c r="D19" s="13">
        <v>2153806.0929405857</v>
      </c>
      <c r="E19" s="13">
        <v>486089.57242890284</v>
      </c>
    </row>
    <row r="20" spans="1:5">
      <c r="A20" s="12">
        <v>0.46</v>
      </c>
      <c r="B20" s="13">
        <v>4306215.8693531407</v>
      </c>
      <c r="C20" s="13">
        <v>2988616.2703505899</v>
      </c>
      <c r="D20" s="13">
        <v>1221526.1231724557</v>
      </c>
      <c r="E20" s="13">
        <v>-687219.21663962863</v>
      </c>
    </row>
    <row r="21" spans="1:5">
      <c r="A21" s="12">
        <v>0.47</v>
      </c>
      <c r="B21" s="13">
        <v>3842500.343953887</v>
      </c>
      <c r="C21" s="13">
        <v>2087492.8981787586</v>
      </c>
      <c r="D21" s="13">
        <v>11505.425139917974</v>
      </c>
      <c r="E21" s="13">
        <v>-2154213.049748464</v>
      </c>
    </row>
    <row r="22" spans="1:5">
      <c r="A22" s="12">
        <v>0.48</v>
      </c>
      <c r="B22" s="13">
        <v>3074869.0397387785</v>
      </c>
      <c r="C22" s="13">
        <v>855251.48239008267</v>
      </c>
      <c r="D22" s="13">
        <v>-1538251.0218456893</v>
      </c>
      <c r="E22" s="13">
        <v>-3976450.7562559829</v>
      </c>
    </row>
    <row r="23" spans="1:5">
      <c r="A23" s="12">
        <v>0.49</v>
      </c>
      <c r="B23" s="13">
        <v>1870960.4736113674</v>
      </c>
      <c r="C23" s="13">
        <v>-791210.87070646335</v>
      </c>
      <c r="D23" s="13">
        <v>-3503639.0541592985</v>
      </c>
      <c r="E23" s="13">
        <v>-6228909.0043783411</v>
      </c>
    </row>
    <row r="24" spans="1:5">
      <c r="A24" s="12">
        <v>0.5</v>
      </c>
      <c r="B24" s="13">
        <v>67327.672496431711</v>
      </c>
      <c r="C24" s="13">
        <v>-2956183.5415954883</v>
      </c>
      <c r="D24" s="13">
        <v>-5979694.7556875376</v>
      </c>
      <c r="E24" s="13">
        <v>-9003205.9697805401</v>
      </c>
    </row>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7"/>
  <dimension ref="A1:E12"/>
  <sheetViews>
    <sheetView workbookViewId="0">
      <selection activeCell="A46" sqref="A46"/>
    </sheetView>
  </sheetViews>
  <sheetFormatPr defaultRowHeight="12.75"/>
  <cols>
    <col min="1" max="1" width="16.28515625" bestFit="1" customWidth="1"/>
    <col min="2" max="5" width="11.7109375" bestFit="1" customWidth="1"/>
  </cols>
  <sheetData>
    <row r="1" spans="1:5">
      <c r="A1" s="2" t="s">
        <v>25</v>
      </c>
    </row>
    <row r="2" spans="1:5">
      <c r="B2" t="s">
        <v>23</v>
      </c>
    </row>
    <row r="3" spans="1:5">
      <c r="A3" t="s">
        <v>21</v>
      </c>
      <c r="B3" s="18">
        <v>0.03</v>
      </c>
      <c r="C3" s="18">
        <v>0.06</v>
      </c>
      <c r="D3" s="18">
        <v>0.09</v>
      </c>
      <c r="E3" s="18">
        <v>0.12</v>
      </c>
    </row>
    <row r="4" spans="1:5">
      <c r="A4" s="14">
        <v>0.1</v>
      </c>
      <c r="B4" s="13">
        <v>-17193528.023146003</v>
      </c>
      <c r="C4" s="13">
        <v>-21520485.64157138</v>
      </c>
      <c r="D4" s="13">
        <v>-25847443.259996861</v>
      </c>
      <c r="E4" s="13">
        <v>-30174400.878422149</v>
      </c>
    </row>
    <row r="5" spans="1:5">
      <c r="A5" s="14">
        <v>0.15</v>
      </c>
      <c r="B5" s="13">
        <v>67327.672496431711</v>
      </c>
      <c r="C5" s="13">
        <v>-2956183.5415954883</v>
      </c>
      <c r="D5" s="13">
        <v>-5979694.7556875376</v>
      </c>
      <c r="E5" s="13">
        <v>-9003205.9697805401</v>
      </c>
    </row>
    <row r="6" spans="1:5">
      <c r="A6" s="14">
        <v>0.2</v>
      </c>
      <c r="B6" s="13">
        <v>8934878.5676739179</v>
      </c>
      <c r="C6" s="13">
        <v>6799866.8077228647</v>
      </c>
      <c r="D6" s="13">
        <v>4664855.0477707013</v>
      </c>
      <c r="E6" s="13">
        <v>2529843.2878184905</v>
      </c>
    </row>
    <row r="7" spans="1:5">
      <c r="A7" s="14">
        <v>0.25</v>
      </c>
      <c r="B7" s="13">
        <v>12964015.351509478</v>
      </c>
      <c r="C7" s="13">
        <v>11440784.195816396</v>
      </c>
      <c r="D7" s="13">
        <v>9917553.0401232578</v>
      </c>
      <c r="E7" s="13">
        <v>8394321.8844302148</v>
      </c>
    </row>
    <row r="8" spans="1:5">
      <c r="A8" s="14">
        <v>0.3</v>
      </c>
      <c r="B8" s="19">
        <v>14266803.428871237</v>
      </c>
      <c r="C8" s="13">
        <v>13169013.968860336</v>
      </c>
      <c r="D8" s="13">
        <v>12071224.508849295</v>
      </c>
      <c r="E8" s="13">
        <v>10973435.04883828</v>
      </c>
    </row>
    <row r="9" spans="1:5">
      <c r="A9" s="14">
        <v>0.35</v>
      </c>
      <c r="B9" s="13">
        <v>14091356.770587614</v>
      </c>
      <c r="C9" s="19">
        <v>13292322.836370774</v>
      </c>
      <c r="D9" s="19">
        <v>12493288.902153878</v>
      </c>
      <c r="E9" s="19">
        <v>11694254.967937002</v>
      </c>
    </row>
    <row r="10" spans="1:5">
      <c r="A10" s="14">
        <v>0.4</v>
      </c>
      <c r="B10" s="13">
        <v>13168179.228655888</v>
      </c>
      <c r="C10" s="13">
        <v>12580954.15604575</v>
      </c>
      <c r="D10" s="13">
        <v>11993729.083435537</v>
      </c>
      <c r="E10" s="13">
        <v>11406504.010825364</v>
      </c>
    </row>
    <row r="11" spans="1:5">
      <c r="A11" s="14">
        <v>0.45</v>
      </c>
      <c r="B11" s="13">
        <v>11918043.433448078</v>
      </c>
      <c r="C11" s="13">
        <v>11482397.993636478</v>
      </c>
      <c r="D11" s="13">
        <v>11046752.553824887</v>
      </c>
      <c r="E11" s="13">
        <v>10611107.114013338</v>
      </c>
    </row>
    <row r="12" spans="1:5">
      <c r="A12" s="14">
        <v>0.5</v>
      </c>
      <c r="B12" s="13">
        <v>10577045.581220234</v>
      </c>
      <c r="C12" s="13">
        <v>10250876.024773687</v>
      </c>
      <c r="D12" s="13">
        <v>9924706.4683271609</v>
      </c>
      <c r="E12" s="13">
        <v>9598536.9118806403</v>
      </c>
    </row>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dimension ref="A1:K37"/>
  <sheetViews>
    <sheetView tabSelected="1" zoomScale="79" zoomScaleNormal="79" workbookViewId="0">
      <selection activeCell="C12" sqref="C12"/>
    </sheetView>
  </sheetViews>
  <sheetFormatPr defaultRowHeight="12.75"/>
  <cols>
    <col min="1" max="1" width="11.42578125" style="2" customWidth="1"/>
    <col min="2" max="2" width="26.28515625" customWidth="1"/>
    <col min="3" max="3" width="12" customWidth="1"/>
    <col min="4" max="4" width="4.28515625" customWidth="1"/>
    <col min="6" max="6" width="11" customWidth="1"/>
  </cols>
  <sheetData>
    <row r="1" spans="1:11">
      <c r="A1" s="2" t="s">
        <v>0</v>
      </c>
      <c r="C1" s="2" t="s">
        <v>27</v>
      </c>
    </row>
    <row r="3" spans="1:11">
      <c r="A3" s="3"/>
    </row>
    <row r="5" spans="1:11">
      <c r="A5" s="2" t="s">
        <v>1</v>
      </c>
    </row>
    <row r="6" spans="1:11">
      <c r="B6" s="2" t="s">
        <v>16</v>
      </c>
      <c r="C6" s="13">
        <v>25000</v>
      </c>
      <c r="E6" t="s">
        <v>8</v>
      </c>
      <c r="F6" s="10">
        <v>-1.84528125E+17</v>
      </c>
    </row>
    <row r="7" spans="1:11">
      <c r="B7" s="2" t="s">
        <v>17</v>
      </c>
      <c r="C7">
        <v>36</v>
      </c>
      <c r="E7" t="s">
        <v>7</v>
      </c>
      <c r="F7">
        <v>-5</v>
      </c>
    </row>
    <row r="8" spans="1:11">
      <c r="B8" s="2" t="s">
        <v>2</v>
      </c>
      <c r="C8">
        <v>0.05</v>
      </c>
    </row>
    <row r="9" spans="1:11">
      <c r="B9" s="2" t="s">
        <v>18</v>
      </c>
      <c r="C9" s="14" t="e">
        <f ca="1">CB.Normal(C10,C11)</f>
        <v>#NAME?</v>
      </c>
    </row>
    <row r="10" spans="1:11">
      <c r="B10" s="17" t="s">
        <v>24</v>
      </c>
      <c r="C10" s="14">
        <v>0.5</v>
      </c>
    </row>
    <row r="11" spans="1:11">
      <c r="B11" s="2" t="s">
        <v>23</v>
      </c>
      <c r="C11" s="14">
        <v>0.06</v>
      </c>
    </row>
    <row r="12" spans="1:11">
      <c r="B12" s="2"/>
    </row>
    <row r="13" spans="1:11">
      <c r="B13" s="2"/>
      <c r="E13" t="s">
        <v>9</v>
      </c>
      <c r="F13" t="s">
        <v>10</v>
      </c>
    </row>
    <row r="14" spans="1:11">
      <c r="A14" s="2" t="s">
        <v>22</v>
      </c>
      <c r="B14" s="2"/>
      <c r="E14">
        <v>300</v>
      </c>
      <c r="F14" s="4">
        <f>-$F$6*(E14^$F$7)</f>
        <v>75937.5</v>
      </c>
      <c r="K14" s="20">
        <v>0</v>
      </c>
    </row>
    <row r="15" spans="1:11">
      <c r="B15" s="2" t="s">
        <v>21</v>
      </c>
      <c r="C15" s="14">
        <v>0.15</v>
      </c>
      <c r="E15">
        <v>325</v>
      </c>
      <c r="F15" s="4">
        <f t="shared" ref="F15:F26" si="0">-$F$6*(E15^$F$7)</f>
        <v>50891.560034797316</v>
      </c>
    </row>
    <row r="16" spans="1:11">
      <c r="B16" s="2" t="s">
        <v>19</v>
      </c>
      <c r="C16" s="11">
        <v>0.4</v>
      </c>
      <c r="E16">
        <v>350</v>
      </c>
      <c r="F16" s="4">
        <f t="shared" si="0"/>
        <v>35133.575296007613</v>
      </c>
    </row>
    <row r="17" spans="1:7">
      <c r="B17" s="2"/>
      <c r="C17" s="9"/>
      <c r="E17">
        <v>375</v>
      </c>
      <c r="F17" s="4">
        <f t="shared" si="0"/>
        <v>24883.200000000001</v>
      </c>
    </row>
    <row r="18" spans="1:7">
      <c r="A18" s="2" t="s">
        <v>3</v>
      </c>
      <c r="C18" s="1"/>
      <c r="D18" s="5"/>
      <c r="E18">
        <v>400</v>
      </c>
      <c r="F18" s="4">
        <f t="shared" si="0"/>
        <v>18020.32470703125</v>
      </c>
    </row>
    <row r="19" spans="1:7">
      <c r="B19" t="s">
        <v>11</v>
      </c>
      <c r="C19" s="1">
        <f>-PMT($C$15/12,$C$7,$C$6-C16*C6)</f>
        <v>519.97992756291228</v>
      </c>
      <c r="D19" s="1"/>
      <c r="E19">
        <v>425</v>
      </c>
      <c r="F19" s="4">
        <f t="shared" si="0"/>
        <v>13308.157089058968</v>
      </c>
    </row>
    <row r="20" spans="1:7">
      <c r="C20" s="1"/>
      <c r="D20" s="1"/>
      <c r="E20" s="7">
        <v>450</v>
      </c>
      <c r="F20" s="8">
        <f t="shared" si="0"/>
        <v>10000</v>
      </c>
    </row>
    <row r="21" spans="1:7">
      <c r="B21" t="s">
        <v>12</v>
      </c>
      <c r="C21" s="1">
        <f>-PMT($C$8/12,$C$7,$C$6)</f>
        <v>749.27242761663433</v>
      </c>
      <c r="D21" s="1"/>
      <c r="E21">
        <v>475</v>
      </c>
      <c r="F21" s="4">
        <f t="shared" si="0"/>
        <v>7631.2296075399245</v>
      </c>
    </row>
    <row r="22" spans="1:7">
      <c r="C22" s="1"/>
      <c r="D22" s="1"/>
      <c r="E22">
        <v>500</v>
      </c>
      <c r="F22" s="4">
        <f t="shared" si="0"/>
        <v>5904.9000000000005</v>
      </c>
    </row>
    <row r="23" spans="1:7">
      <c r="B23" t="s">
        <v>4</v>
      </c>
      <c r="C23" s="1">
        <f>-$F$6*C19^$F$7</f>
        <v>4854.3342072789392</v>
      </c>
      <c r="D23" s="1"/>
      <c r="E23">
        <v>525</v>
      </c>
      <c r="F23" s="4">
        <f t="shared" si="0"/>
        <v>4626.6436603796037</v>
      </c>
    </row>
    <row r="24" spans="1:7">
      <c r="D24" s="1"/>
      <c r="E24">
        <v>550</v>
      </c>
      <c r="F24" s="4">
        <f t="shared" si="0"/>
        <v>3666.4783205320055</v>
      </c>
    </row>
    <row r="25" spans="1:7">
      <c r="B25" t="s">
        <v>13</v>
      </c>
      <c r="C25" s="1" t="e">
        <f ca="1">C6*(C9-C16)</f>
        <v>#NAME?</v>
      </c>
      <c r="D25" s="1"/>
      <c r="E25">
        <v>575</v>
      </c>
      <c r="F25" s="4">
        <f t="shared" si="0"/>
        <v>2935.778904262871</v>
      </c>
    </row>
    <row r="26" spans="1:7">
      <c r="C26" s="1"/>
      <c r="E26">
        <v>600</v>
      </c>
      <c r="F26" s="4">
        <f t="shared" si="0"/>
        <v>2373.046875</v>
      </c>
    </row>
    <row r="27" spans="1:7">
      <c r="B27" t="s">
        <v>14</v>
      </c>
      <c r="C27" s="1">
        <f>-PV($C$8/12,$C$7,C19-C21)</f>
        <v>-7650.5050633946357</v>
      </c>
      <c r="D27" s="1"/>
    </row>
    <row r="28" spans="1:7">
      <c r="B28" t="s">
        <v>15</v>
      </c>
      <c r="C28" s="1" t="e">
        <f ca="1">IF(C25&gt;0,C16*C6,C9*C6)*(1/(1+$C$8)^(C7/12))</f>
        <v>#NAME?</v>
      </c>
      <c r="D28" s="1"/>
    </row>
    <row r="29" spans="1:7">
      <c r="C29" s="1" t="s">
        <v>20</v>
      </c>
      <c r="D29" s="1"/>
    </row>
    <row r="30" spans="1:7">
      <c r="B30" t="s">
        <v>5</v>
      </c>
      <c r="C30" s="1" t="e">
        <f ca="1">C27+C28</f>
        <v>#NAME?</v>
      </c>
      <c r="D30" s="1"/>
    </row>
    <row r="31" spans="1:7">
      <c r="C31" s="1"/>
      <c r="D31" s="1"/>
      <c r="G31" t="s">
        <v>20</v>
      </c>
    </row>
    <row r="32" spans="1:7">
      <c r="B32" t="s">
        <v>6</v>
      </c>
      <c r="C32" s="16" t="e">
        <f ca="1">C30*C23</f>
        <v>#NAME?</v>
      </c>
      <c r="D32" s="1"/>
    </row>
    <row r="33" spans="2:4">
      <c r="C33" s="1"/>
      <c r="D33" s="1"/>
    </row>
    <row r="34" spans="2:4">
      <c r="C34" s="25" t="e">
        <f ca="1">IF(C32&lt;2500000,1,0)</f>
        <v>#NAME?</v>
      </c>
      <c r="D34" s="6"/>
    </row>
    <row r="35" spans="2:4">
      <c r="C35" s="6"/>
    </row>
    <row r="36" spans="2:4">
      <c r="B36" s="2"/>
      <c r="C36" s="1"/>
      <c r="D36" s="1"/>
    </row>
    <row r="37" spans="2:4">
      <c r="B37" s="2"/>
      <c r="C37" s="1"/>
      <c r="D37" s="1"/>
    </row>
  </sheetData>
  <phoneticPr fontId="2"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B32"/>
  <sheetViews>
    <sheetView workbookViewId="0">
      <selection activeCell="F29" sqref="F29"/>
    </sheetView>
  </sheetViews>
  <sheetFormatPr defaultRowHeight="12.75"/>
  <cols>
    <col min="1" max="1" width="24.85546875" bestFit="1" customWidth="1"/>
    <col min="2" max="2" width="15.28515625" bestFit="1" customWidth="1"/>
  </cols>
  <sheetData>
    <row r="1" spans="1:2">
      <c r="A1" t="s">
        <v>19</v>
      </c>
      <c r="B1" t="s">
        <v>25</v>
      </c>
    </row>
    <row r="2" spans="1:2">
      <c r="A2" s="12">
        <v>0.2</v>
      </c>
      <c r="B2" s="1">
        <v>2824421.5514371465</v>
      </c>
    </row>
    <row r="3" spans="1:2">
      <c r="A3" s="12">
        <v>0.21</v>
      </c>
      <c r="B3" s="1">
        <v>2917970.1190215098</v>
      </c>
    </row>
    <row r="4" spans="1:2">
      <c r="A4" s="12">
        <v>0.22</v>
      </c>
      <c r="B4" s="1">
        <v>3014176.3553856579</v>
      </c>
    </row>
    <row r="5" spans="1:2">
      <c r="A5" s="12">
        <v>0.23</v>
      </c>
      <c r="B5" s="1">
        <v>3112973.2968139024</v>
      </c>
    </row>
    <row r="6" spans="1:2">
      <c r="A6" s="12">
        <v>0.24</v>
      </c>
      <c r="B6" s="1">
        <v>3214261.2198636881</v>
      </c>
    </row>
    <row r="7" spans="1:2">
      <c r="A7" s="12">
        <v>0.25</v>
      </c>
      <c r="B7" s="1">
        <v>3317901.158245136</v>
      </c>
    </row>
    <row r="8" spans="1:2">
      <c r="A8" s="12">
        <v>0.26</v>
      </c>
      <c r="B8" s="1">
        <v>3423681.8214200637</v>
      </c>
    </row>
    <row r="9" spans="1:2">
      <c r="A9" s="12">
        <v>0.27</v>
      </c>
      <c r="B9" s="1">
        <v>3531359.806239849</v>
      </c>
    </row>
    <row r="10" spans="1:2">
      <c r="A10" s="12">
        <v>0.28000000000000003</v>
      </c>
      <c r="B10" s="1">
        <v>3640616.3403843231</v>
      </c>
    </row>
    <row r="11" spans="1:2">
      <c r="A11" s="12">
        <v>0.28999999999999998</v>
      </c>
      <c r="B11" s="1">
        <v>3751088.4045787542</v>
      </c>
    </row>
    <row r="12" spans="1:2">
      <c r="A12" s="12">
        <v>0.3</v>
      </c>
      <c r="B12" s="1">
        <v>3862276.3017961769</v>
      </c>
    </row>
    <row r="13" spans="1:2">
      <c r="A13" s="12">
        <v>0.31</v>
      </c>
      <c r="B13" s="1">
        <v>3973553.4801322166</v>
      </c>
    </row>
    <row r="14" spans="1:2">
      <c r="A14" s="12">
        <v>0.32</v>
      </c>
      <c r="B14" s="1">
        <v>4084070.4574975036</v>
      </c>
    </row>
    <row r="15" spans="1:2">
      <c r="A15" s="12">
        <v>0.33</v>
      </c>
      <c r="B15" s="1">
        <v>4192902.7951850411</v>
      </c>
    </row>
    <row r="16" spans="1:2">
      <c r="A16" s="12">
        <v>0.34</v>
      </c>
      <c r="B16" s="1">
        <v>4298722.0211225543</v>
      </c>
    </row>
    <row r="17" spans="1:2">
      <c r="A17" s="12">
        <v>0.35</v>
      </c>
      <c r="B17" s="1">
        <v>4399200.6253840635</v>
      </c>
    </row>
    <row r="18" spans="1:2">
      <c r="A18" s="12">
        <v>0.36</v>
      </c>
      <c r="B18" s="1">
        <v>4491573.7300876454</v>
      </c>
    </row>
    <row r="19" spans="1:2">
      <c r="A19" s="12">
        <v>0.37</v>
      </c>
      <c r="B19" s="1">
        <v>4572228.7916397061</v>
      </c>
    </row>
    <row r="20" spans="1:2">
      <c r="A20" s="12">
        <v>0.38</v>
      </c>
      <c r="B20" s="1">
        <v>4636809.6135625197</v>
      </c>
    </row>
    <row r="21" spans="1:2">
      <c r="A21" s="12">
        <v>0.39</v>
      </c>
      <c r="B21" s="1">
        <v>4678682.1559494231</v>
      </c>
    </row>
    <row r="22" spans="1:2">
      <c r="A22" s="15">
        <v>0.4</v>
      </c>
      <c r="B22" s="21">
        <v>4687773.4433236737</v>
      </c>
    </row>
    <row r="23" spans="1:2">
      <c r="A23" s="12">
        <v>0.41</v>
      </c>
      <c r="B23" s="1">
        <v>4651172.0859213835</v>
      </c>
    </row>
    <row r="24" spans="1:2">
      <c r="A24" s="12">
        <v>0.42</v>
      </c>
      <c r="B24" s="1">
        <v>4553377.7050079731</v>
      </c>
    </row>
    <row r="25" spans="1:2">
      <c r="A25" s="12">
        <v>0.43</v>
      </c>
      <c r="B25" s="1">
        <v>4372764.0213212185</v>
      </c>
    </row>
    <row r="26" spans="1:2">
      <c r="A26" s="12">
        <v>0.44</v>
      </c>
      <c r="B26" s="1">
        <v>4081742.8688302576</v>
      </c>
    </row>
    <row r="27" spans="1:2">
      <c r="A27" s="12">
        <v>0.45</v>
      </c>
      <c r="B27" s="1">
        <v>3634869.0075105303</v>
      </c>
    </row>
    <row r="28" spans="1:2">
      <c r="A28" s="12">
        <v>0.46</v>
      </c>
      <c r="B28" s="1">
        <v>2988616.2703505899</v>
      </c>
    </row>
    <row r="29" spans="1:2">
      <c r="A29" s="12">
        <v>0.47</v>
      </c>
      <c r="B29" s="1">
        <v>2087492.8981787586</v>
      </c>
    </row>
    <row r="30" spans="1:2">
      <c r="A30" s="12">
        <v>0.48</v>
      </c>
      <c r="B30" s="1">
        <v>855251.48239008267</v>
      </c>
    </row>
    <row r="31" spans="1:2">
      <c r="A31" s="12">
        <v>0.49</v>
      </c>
      <c r="B31" s="1">
        <v>-791210.87070646335</v>
      </c>
    </row>
    <row r="32" spans="1:2">
      <c r="A32" s="12">
        <v>0.5</v>
      </c>
      <c r="B32" s="1">
        <v>-2956183.5415954883</v>
      </c>
    </row>
  </sheetData>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5"/>
  <dimension ref="A1"/>
  <sheetViews>
    <sheetView workbookViewId="0">
      <selection activeCell="B2" sqref="B2"/>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C12"/>
  <sheetViews>
    <sheetView workbookViewId="0">
      <selection activeCell="C28" sqref="C27:C28"/>
    </sheetView>
  </sheetViews>
  <sheetFormatPr defaultRowHeight="12.75"/>
  <cols>
    <col min="2" max="2" width="12.28515625" customWidth="1"/>
    <col min="3" max="3" width="14.5703125" bestFit="1" customWidth="1"/>
  </cols>
  <sheetData>
    <row r="2" spans="2:3">
      <c r="B2" s="27" t="s">
        <v>47</v>
      </c>
      <c r="C2" s="27" t="s">
        <v>25</v>
      </c>
    </row>
    <row r="3" spans="2:3">
      <c r="B3" s="14">
        <v>0.4</v>
      </c>
      <c r="C3" s="28">
        <v>-23099305</v>
      </c>
    </row>
    <row r="4" spans="2:3">
      <c r="B4" s="14">
        <v>0.45</v>
      </c>
      <c r="C4" s="28">
        <v>-11545959</v>
      </c>
    </row>
    <row r="5" spans="2:3">
      <c r="B5" s="14">
        <v>0.5</v>
      </c>
      <c r="C5" s="28">
        <v>-3056270</v>
      </c>
    </row>
    <row r="6" spans="2:3">
      <c r="B6" s="14">
        <v>0.55000000000000004</v>
      </c>
      <c r="C6" s="28">
        <v>1337784</v>
      </c>
    </row>
    <row r="7" spans="2:3">
      <c r="B7" s="14">
        <v>0.6</v>
      </c>
      <c r="C7" s="28">
        <v>2787623</v>
      </c>
    </row>
    <row r="8" spans="2:3">
      <c r="B8" s="14">
        <v>0.65</v>
      </c>
      <c r="C8" s="28">
        <v>3064006</v>
      </c>
    </row>
    <row r="9" spans="2:3">
      <c r="B9" s="14">
        <v>0.7</v>
      </c>
      <c r="C9" s="28">
        <v>3089093</v>
      </c>
    </row>
    <row r="10" spans="2:3">
      <c r="B10" s="14">
        <v>0.75</v>
      </c>
      <c r="C10" s="28">
        <v>3090839</v>
      </c>
    </row>
    <row r="11" spans="2:3">
      <c r="B11" s="14">
        <v>0.8</v>
      </c>
      <c r="C11" s="28">
        <v>3090839</v>
      </c>
    </row>
    <row r="12" spans="2:3">
      <c r="B12" s="14">
        <v>0.85</v>
      </c>
      <c r="C12" s="28">
        <v>3090839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4"/>
  <dimension ref="A1:B32"/>
  <sheetViews>
    <sheetView workbookViewId="0">
      <selection activeCell="H30" sqref="H30"/>
    </sheetView>
  </sheetViews>
  <sheetFormatPr defaultRowHeight="12.75"/>
  <cols>
    <col min="1" max="1" width="24.85546875" bestFit="1" customWidth="1"/>
    <col min="2" max="2" width="15.28515625" bestFit="1" customWidth="1"/>
  </cols>
  <sheetData>
    <row r="1" spans="1:2">
      <c r="A1" t="s">
        <v>19</v>
      </c>
      <c r="B1" t="s">
        <v>25</v>
      </c>
    </row>
    <row r="2" spans="1:2">
      <c r="A2" s="12">
        <v>0.2</v>
      </c>
      <c r="B2" s="1">
        <v>2678175.5523592429</v>
      </c>
    </row>
    <row r="3" spans="1:2">
      <c r="A3" s="12">
        <v>0.21</v>
      </c>
      <c r="B3" s="1">
        <v>2747904.4643821474</v>
      </c>
    </row>
    <row r="4" spans="1:2">
      <c r="A4" s="12">
        <v>0.22</v>
      </c>
      <c r="B4" s="1">
        <v>2805384.4711260381</v>
      </c>
    </row>
    <row r="5" spans="1:2">
      <c r="A5" s="12">
        <v>0.23</v>
      </c>
      <c r="B5" s="1">
        <v>2878048.0267326171</v>
      </c>
    </row>
    <row r="6" spans="1:2">
      <c r="A6" s="12">
        <v>0.24</v>
      </c>
      <c r="B6" s="1">
        <v>2920133.886429464</v>
      </c>
    </row>
    <row r="7" spans="1:2">
      <c r="A7" s="12">
        <v>0.25</v>
      </c>
      <c r="B7" s="1">
        <v>2971378.0421509296</v>
      </c>
    </row>
    <row r="8" spans="1:2">
      <c r="A8" s="12">
        <v>0.26</v>
      </c>
      <c r="B8" s="1">
        <v>2980896.7254638569</v>
      </c>
    </row>
    <row r="9" spans="1:2">
      <c r="A9" s="12">
        <v>0.27</v>
      </c>
      <c r="B9" s="1">
        <v>3046140.2917615129</v>
      </c>
    </row>
    <row r="10" spans="1:2">
      <c r="A10" s="12">
        <v>0.28000000000000003</v>
      </c>
      <c r="B10" s="1">
        <v>3034912.7772793993</v>
      </c>
    </row>
    <row r="11" spans="1:2">
      <c r="A11" s="24">
        <v>0.28999999999999998</v>
      </c>
      <c r="B11" s="5">
        <v>3067884.6779394899</v>
      </c>
    </row>
    <row r="12" spans="1:2">
      <c r="A12" s="12">
        <v>0.3</v>
      </c>
      <c r="B12" s="1">
        <v>3059409.1781127462</v>
      </c>
    </row>
    <row r="13" spans="1:2">
      <c r="A13" s="12">
        <v>0.31</v>
      </c>
      <c r="B13" s="1">
        <v>3003884.2131094821</v>
      </c>
    </row>
    <row r="14" spans="1:2">
      <c r="A14" s="12">
        <v>0.32</v>
      </c>
      <c r="B14" s="1">
        <v>3025375.5656775972</v>
      </c>
    </row>
    <row r="15" spans="1:2">
      <c r="A15" s="12">
        <v>0.33</v>
      </c>
      <c r="B15" s="1">
        <v>2851418.1386666391</v>
      </c>
    </row>
    <row r="16" spans="1:2">
      <c r="A16" s="12">
        <v>0.34</v>
      </c>
      <c r="B16" s="1">
        <v>2747474.3529847064</v>
      </c>
    </row>
    <row r="17" spans="1:2">
      <c r="A17" s="12">
        <v>0.35</v>
      </c>
      <c r="B17" s="1">
        <v>2599874.3587757023</v>
      </c>
    </row>
    <row r="18" spans="1:2">
      <c r="A18" s="12">
        <v>0.36</v>
      </c>
      <c r="B18" s="1">
        <v>2273474.8768696007</v>
      </c>
    </row>
    <row r="19" spans="1:2">
      <c r="A19" s="12">
        <v>0.37</v>
      </c>
      <c r="B19" s="1">
        <v>1980381.09491894</v>
      </c>
    </row>
    <row r="20" spans="1:2">
      <c r="A20" s="12">
        <v>0.38</v>
      </c>
      <c r="B20" s="1">
        <v>1624574.5883746529</v>
      </c>
    </row>
    <row r="21" spans="1:2">
      <c r="A21" s="12">
        <v>0.39</v>
      </c>
      <c r="B21" s="1">
        <v>1199930.6785125029</v>
      </c>
    </row>
    <row r="22" spans="1:2">
      <c r="A22" s="12">
        <v>0.4</v>
      </c>
      <c r="B22" s="1">
        <v>719843.39655614109</v>
      </c>
    </row>
    <row r="23" spans="1:2">
      <c r="A23" s="12">
        <v>0.41</v>
      </c>
      <c r="B23" s="1">
        <v>-271845.92375642835</v>
      </c>
    </row>
    <row r="24" spans="1:2">
      <c r="A24" s="12">
        <v>0.42</v>
      </c>
      <c r="B24" s="1">
        <v>-839341.17130594631</v>
      </c>
    </row>
    <row r="25" spans="1:2">
      <c r="A25" s="12">
        <v>0.43</v>
      </c>
      <c r="B25" s="1">
        <v>-1912650.9329851617</v>
      </c>
    </row>
    <row r="26" spans="1:2">
      <c r="A26" s="12">
        <v>0.44</v>
      </c>
      <c r="B26" s="1">
        <v>-3379184.6947126831</v>
      </c>
    </row>
    <row r="27" spans="1:2">
      <c r="A27" s="12">
        <v>0.45</v>
      </c>
      <c r="B27" s="1">
        <v>-4429724.5161950458</v>
      </c>
    </row>
    <row r="28" spans="1:2">
      <c r="A28" s="12">
        <v>0.46</v>
      </c>
      <c r="B28" s="1">
        <v>-6476284.2508429373</v>
      </c>
    </row>
    <row r="29" spans="1:2">
      <c r="A29" s="12">
        <v>0.47</v>
      </c>
      <c r="B29" s="1">
        <v>-8220521.1529824175</v>
      </c>
    </row>
    <row r="30" spans="1:2">
      <c r="A30" s="12">
        <v>0.48</v>
      </c>
      <c r="B30" s="1">
        <v>-11351579.752211452</v>
      </c>
    </row>
    <row r="31" spans="1:2">
      <c r="A31" s="12">
        <v>0.49</v>
      </c>
      <c r="B31" s="1">
        <v>-14147976.625693539</v>
      </c>
    </row>
    <row r="32" spans="1:2">
      <c r="A32" s="12">
        <v>0.5</v>
      </c>
      <c r="B32" s="1">
        <v>-17850626.907613467</v>
      </c>
    </row>
  </sheetData>
  <phoneticPr fontId="2" type="noConversion"/>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9"/>
  <dimension ref="A1:C32"/>
  <sheetViews>
    <sheetView workbookViewId="0">
      <selection activeCell="C28" sqref="C28:C29"/>
    </sheetView>
  </sheetViews>
  <sheetFormatPr defaultRowHeight="12.75"/>
  <cols>
    <col min="1" max="1" width="24.85546875" bestFit="1" customWidth="1"/>
    <col min="2" max="2" width="15.28515625" bestFit="1" customWidth="1"/>
    <col min="3" max="3" width="22.85546875" bestFit="1" customWidth="1"/>
  </cols>
  <sheetData>
    <row r="1" spans="1:3">
      <c r="A1" t="s">
        <v>19</v>
      </c>
      <c r="B1" t="s">
        <v>25</v>
      </c>
      <c r="C1" t="s">
        <v>26</v>
      </c>
    </row>
    <row r="2" spans="1:3">
      <c r="A2" s="12">
        <v>0.2</v>
      </c>
      <c r="B2" s="1">
        <v>2824421.5514371465</v>
      </c>
      <c r="C2" s="23">
        <v>0</v>
      </c>
    </row>
    <row r="3" spans="1:3">
      <c r="A3" s="12">
        <v>0.21</v>
      </c>
      <c r="B3" s="1">
        <v>2917970.1190215098</v>
      </c>
      <c r="C3" s="23">
        <v>0</v>
      </c>
    </row>
    <row r="4" spans="1:3">
      <c r="A4" s="12">
        <v>0.22</v>
      </c>
      <c r="B4" s="1">
        <v>3014176.3553856579</v>
      </c>
      <c r="C4" s="23">
        <v>0</v>
      </c>
    </row>
    <row r="5" spans="1:3">
      <c r="A5" s="12">
        <v>0.23</v>
      </c>
      <c r="B5" s="1">
        <v>3112973.2968139024</v>
      </c>
      <c r="C5" s="23">
        <v>0</v>
      </c>
    </row>
    <row r="6" spans="1:3">
      <c r="A6" s="12">
        <v>0.24</v>
      </c>
      <c r="B6" s="1">
        <v>3214261.2198636881</v>
      </c>
      <c r="C6" s="23">
        <v>0</v>
      </c>
    </row>
    <row r="7" spans="1:3">
      <c r="A7" s="12">
        <v>0.25</v>
      </c>
      <c r="B7" s="1">
        <v>3317901.158245136</v>
      </c>
      <c r="C7" s="23">
        <v>0</v>
      </c>
    </row>
    <row r="8" spans="1:3">
      <c r="A8" s="12">
        <v>0.26</v>
      </c>
      <c r="B8" s="1">
        <v>3423707.2481184457</v>
      </c>
      <c r="C8" s="23">
        <v>0</v>
      </c>
    </row>
    <row r="9" spans="1:3">
      <c r="A9" s="12">
        <v>0.27</v>
      </c>
      <c r="B9" s="1">
        <v>3531402.3350887941</v>
      </c>
      <c r="C9" s="23">
        <v>0</v>
      </c>
    </row>
    <row r="10" spans="1:3">
      <c r="A10" s="12">
        <v>0.28000000000000003</v>
      </c>
      <c r="B10" s="1">
        <v>3640704.036208848</v>
      </c>
      <c r="C10" s="23">
        <v>0</v>
      </c>
    </row>
    <row r="11" spans="1:3">
      <c r="A11" s="12">
        <v>0.28999999999999998</v>
      </c>
      <c r="B11" s="1">
        <v>3751214.7500315118</v>
      </c>
      <c r="C11" s="23">
        <v>1E-4</v>
      </c>
    </row>
    <row r="12" spans="1:3">
      <c r="A12" s="12">
        <v>0.3</v>
      </c>
      <c r="B12" s="1">
        <v>3862424.8475138457</v>
      </c>
      <c r="C12" s="23">
        <v>1E-4</v>
      </c>
    </row>
    <row r="13" spans="1:3">
      <c r="A13" s="12">
        <v>0.31</v>
      </c>
      <c r="B13" s="1">
        <v>3973645.6743698432</v>
      </c>
      <c r="C13" s="23">
        <v>1E-4</v>
      </c>
    </row>
    <row r="14" spans="1:3">
      <c r="A14" s="12">
        <v>0.32</v>
      </c>
      <c r="B14" s="1">
        <v>4083964.4770958107</v>
      </c>
      <c r="C14" s="23">
        <v>2.0000000000000001E-4</v>
      </c>
    </row>
    <row r="15" spans="1:3">
      <c r="A15" s="12">
        <v>0.33</v>
      </c>
      <c r="B15" s="1">
        <v>4192081.0300570512</v>
      </c>
      <c r="C15" s="23">
        <v>4.0000000000000002E-4</v>
      </c>
    </row>
    <row r="16" spans="1:3">
      <c r="A16" s="12">
        <v>0.34</v>
      </c>
      <c r="B16" s="1">
        <v>4296848.7952510351</v>
      </c>
      <c r="C16" s="23">
        <v>6.9999999999999999E-4</v>
      </c>
    </row>
    <row r="17" spans="1:3">
      <c r="A17" s="12">
        <v>0.35</v>
      </c>
      <c r="B17" s="1">
        <v>4396423.2986861253</v>
      </c>
      <c r="C17" s="23">
        <v>1.9E-3</v>
      </c>
    </row>
    <row r="18" spans="1:3">
      <c r="A18" s="12">
        <v>0.36</v>
      </c>
      <c r="B18" s="1">
        <v>4487542.539209038</v>
      </c>
      <c r="C18" s="23">
        <v>2.8E-3</v>
      </c>
    </row>
    <row r="19" spans="1:3">
      <c r="A19" s="12">
        <v>0.37</v>
      </c>
      <c r="B19" s="1">
        <v>4566936.4353288747</v>
      </c>
      <c r="C19" s="23">
        <v>4.1999999999999997E-3</v>
      </c>
    </row>
    <row r="20" spans="1:3">
      <c r="A20" s="12">
        <v>0.38</v>
      </c>
      <c r="B20" s="1">
        <v>4628189.0447489768</v>
      </c>
      <c r="C20" s="23">
        <v>8.0000000000000002E-3</v>
      </c>
    </row>
    <row r="21" spans="1:3">
      <c r="A21" s="12">
        <v>0.39</v>
      </c>
      <c r="B21" s="1">
        <v>4664509.5840541348</v>
      </c>
      <c r="C21" s="23">
        <v>1.2999999999999999E-2</v>
      </c>
    </row>
    <row r="22" spans="1:3">
      <c r="A22" s="24">
        <v>0.4</v>
      </c>
      <c r="B22" s="5">
        <v>4667649.7156258896</v>
      </c>
      <c r="C22" s="29">
        <v>2.3E-2</v>
      </c>
    </row>
    <row r="23" spans="1:3">
      <c r="A23" s="12">
        <v>0.41</v>
      </c>
      <c r="B23" s="1">
        <v>4624851.9244323224</v>
      </c>
      <c r="C23" s="23">
        <v>3.4299999999999997E-2</v>
      </c>
    </row>
    <row r="24" spans="1:3">
      <c r="A24" s="12">
        <v>0.42</v>
      </c>
      <c r="B24" s="1">
        <v>4519375.923302168</v>
      </c>
      <c r="C24" s="23">
        <v>5.04E-2</v>
      </c>
    </row>
    <row r="25" spans="1:3">
      <c r="A25" s="12">
        <v>0.43</v>
      </c>
      <c r="B25" s="1">
        <v>4327577.4700796418</v>
      </c>
      <c r="C25" s="23">
        <v>7.3400000000000007E-2</v>
      </c>
    </row>
    <row r="26" spans="1:3">
      <c r="A26" s="12">
        <v>0.44</v>
      </c>
      <c r="B26" s="1">
        <v>4017049.1409234991</v>
      </c>
      <c r="C26" s="23">
        <v>0.1047</v>
      </c>
    </row>
    <row r="27" spans="1:3">
      <c r="A27" s="12">
        <v>0.45</v>
      </c>
      <c r="B27" s="1">
        <v>3550924.0287161074</v>
      </c>
      <c r="C27" s="23">
        <v>0.14829999999999999</v>
      </c>
    </row>
    <row r="28" spans="1:3">
      <c r="A28" s="12">
        <v>0.46</v>
      </c>
      <c r="B28" s="1">
        <v>2880951.0029183058</v>
      </c>
      <c r="C28" s="23">
        <v>0.20069999999999999</v>
      </c>
    </row>
    <row r="29" spans="1:3">
      <c r="A29" s="12">
        <v>0.47</v>
      </c>
      <c r="B29" s="1">
        <v>1946822.8027489132</v>
      </c>
      <c r="C29" s="23">
        <v>0.26150000000000001</v>
      </c>
    </row>
    <row r="30" spans="1:3">
      <c r="A30" s="12">
        <v>0.48</v>
      </c>
      <c r="B30" s="1">
        <v>674406.63280039735</v>
      </c>
      <c r="C30" s="23">
        <v>0.33160000000000001</v>
      </c>
    </row>
    <row r="31" spans="1:3">
      <c r="A31" s="12">
        <v>0.49</v>
      </c>
      <c r="B31" s="1">
        <v>-1032165.1395062701</v>
      </c>
      <c r="C31" s="23">
        <v>0.4153</v>
      </c>
    </row>
    <row r="32" spans="1:3">
      <c r="A32" s="12">
        <v>0.5</v>
      </c>
      <c r="B32" s="1">
        <v>-3261719.7297494914</v>
      </c>
      <c r="C32" s="23">
        <v>0.49370000000000003</v>
      </c>
    </row>
  </sheetData>
  <phoneticPr fontId="2"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11"/>
  <dimension ref="A1:C32"/>
  <sheetViews>
    <sheetView workbookViewId="0">
      <selection activeCell="A25" sqref="A25"/>
    </sheetView>
  </sheetViews>
  <sheetFormatPr defaultRowHeight="12.75"/>
  <cols>
    <col min="1" max="1" width="24.85546875" bestFit="1" customWidth="1"/>
    <col min="2" max="2" width="15.28515625" bestFit="1" customWidth="1"/>
    <col min="3" max="3" width="22.85546875" bestFit="1" customWidth="1"/>
  </cols>
  <sheetData>
    <row r="1" spans="1:3">
      <c r="A1" t="s">
        <v>19</v>
      </c>
      <c r="B1" t="s">
        <v>25</v>
      </c>
      <c r="C1" t="s">
        <v>26</v>
      </c>
    </row>
    <row r="2" spans="1:3">
      <c r="A2" s="12">
        <v>0.2</v>
      </c>
      <c r="B2" s="1">
        <v>2675677.504081429</v>
      </c>
      <c r="C2" s="23">
        <v>5.9799999999999999E-2</v>
      </c>
    </row>
    <row r="3" spans="1:3">
      <c r="A3" s="12">
        <v>0.21</v>
      </c>
      <c r="B3" s="1">
        <v>2740829.7712219702</v>
      </c>
      <c r="C3" s="23">
        <v>6.4000000000000001E-2</v>
      </c>
    </row>
    <row r="4" spans="1:3">
      <c r="A4" s="12">
        <v>0.22</v>
      </c>
      <c r="B4" s="1">
        <v>2803704.1614398672</v>
      </c>
      <c r="C4" s="23">
        <v>6.8500000000000005E-2</v>
      </c>
    </row>
    <row r="5" spans="1:3">
      <c r="A5" s="12">
        <v>0.23</v>
      </c>
      <c r="B5" s="1">
        <v>2863277.2904580333</v>
      </c>
      <c r="C5" s="23">
        <v>7.3400000000000007E-2</v>
      </c>
    </row>
    <row r="6" spans="1:3">
      <c r="A6" s="12">
        <v>0.24</v>
      </c>
      <c r="B6" s="1">
        <v>2918198.3522471571</v>
      </c>
      <c r="C6" s="23">
        <v>7.8200000000000006E-2</v>
      </c>
    </row>
    <row r="7" spans="1:3">
      <c r="A7" s="12">
        <v>0.25</v>
      </c>
      <c r="B7" s="1">
        <v>2967052.8964338787</v>
      </c>
      <c r="C7" s="23">
        <v>8.4400000000000003E-2</v>
      </c>
    </row>
    <row r="8" spans="1:3">
      <c r="A8" s="12">
        <v>0.26</v>
      </c>
      <c r="B8" s="1">
        <v>3007813.3224197617</v>
      </c>
      <c r="C8" s="23">
        <v>9.1499999999999998E-2</v>
      </c>
    </row>
    <row r="9" spans="1:3">
      <c r="A9" s="12">
        <v>0.27</v>
      </c>
      <c r="B9" s="1">
        <v>3039030.2004702054</v>
      </c>
      <c r="C9" s="23">
        <v>9.9199999999999997E-2</v>
      </c>
    </row>
    <row r="10" spans="1:3">
      <c r="A10" s="12">
        <v>0.28000000000000003</v>
      </c>
      <c r="B10" s="1">
        <v>3057848.0642959788</v>
      </c>
      <c r="C10" s="23">
        <v>0.10879999999999999</v>
      </c>
    </row>
    <row r="11" spans="1:3">
      <c r="A11" s="24">
        <v>0.28999999999999998</v>
      </c>
      <c r="B11" s="5">
        <v>3061360.8943655207</v>
      </c>
      <c r="C11" s="29">
        <v>0.1173</v>
      </c>
    </row>
    <row r="12" spans="1:3">
      <c r="A12" s="12">
        <v>0.3</v>
      </c>
      <c r="B12" s="1">
        <v>3046737.67124508</v>
      </c>
      <c r="C12" s="23">
        <v>0.12740000000000001</v>
      </c>
    </row>
    <row r="13" spans="1:3">
      <c r="A13" s="12">
        <v>0.31</v>
      </c>
      <c r="B13" s="1">
        <v>3010361.4983409289</v>
      </c>
      <c r="C13" s="23">
        <v>0.13980000000000001</v>
      </c>
    </row>
    <row r="14" spans="1:3">
      <c r="A14" s="12">
        <v>0.32</v>
      </c>
      <c r="B14" s="1">
        <v>2947354.2177253738</v>
      </c>
      <c r="C14" s="23">
        <v>0.15079999999999999</v>
      </c>
    </row>
    <row r="15" spans="1:3">
      <c r="A15" s="12">
        <v>0.33</v>
      </c>
      <c r="B15" s="1">
        <v>2852271.3859323412</v>
      </c>
      <c r="C15" s="23">
        <v>0.1633</v>
      </c>
    </row>
    <row r="16" spans="1:3">
      <c r="A16" s="12">
        <v>0.34</v>
      </c>
      <c r="B16" s="1">
        <v>2718465.1918797595</v>
      </c>
      <c r="C16" s="23">
        <v>0.1769</v>
      </c>
    </row>
    <row r="17" spans="1:3">
      <c r="A17" s="12">
        <v>0.35</v>
      </c>
      <c r="B17" s="1">
        <v>2539477.3368539065</v>
      </c>
      <c r="C17" s="23">
        <v>0.1905</v>
      </c>
    </row>
    <row r="18" spans="1:3">
      <c r="A18" s="12">
        <v>0.36</v>
      </c>
      <c r="B18" s="1">
        <v>2306178.6563988472</v>
      </c>
      <c r="C18" s="23">
        <v>0.20699999999999999</v>
      </c>
    </row>
    <row r="19" spans="1:3">
      <c r="A19" s="12">
        <v>0.37</v>
      </c>
      <c r="B19" s="1">
        <v>2008264.9932266949</v>
      </c>
      <c r="C19" s="23">
        <v>0.22220000000000001</v>
      </c>
    </row>
    <row r="20" spans="1:3">
      <c r="A20" s="12">
        <v>0.38</v>
      </c>
      <c r="B20" s="1">
        <v>1632503.9815385125</v>
      </c>
      <c r="C20" s="23">
        <v>0.23899999999999999</v>
      </c>
    </row>
    <row r="21" spans="1:3">
      <c r="A21" s="12">
        <v>0.39</v>
      </c>
      <c r="B21" s="1">
        <v>1166111.7007475658</v>
      </c>
      <c r="C21" s="23">
        <v>0.25669999999999998</v>
      </c>
    </row>
    <row r="22" spans="1:3">
      <c r="A22" s="12">
        <v>0.4</v>
      </c>
      <c r="B22" s="1">
        <v>591698.88262197038</v>
      </c>
      <c r="C22" s="23">
        <v>0.27679999999999999</v>
      </c>
    </row>
    <row r="23" spans="1:3">
      <c r="A23" s="12">
        <v>0.41</v>
      </c>
      <c r="B23" s="1">
        <v>-110296.28758285897</v>
      </c>
      <c r="C23" s="23">
        <v>0.29520000000000002</v>
      </c>
    </row>
    <row r="24" spans="1:3">
      <c r="A24" s="12">
        <v>0.42</v>
      </c>
      <c r="B24" s="1">
        <v>-964495.91950122837</v>
      </c>
      <c r="C24" s="23">
        <v>0.31569999999999998</v>
      </c>
    </row>
    <row r="25" spans="1:3">
      <c r="A25" s="12">
        <v>0.43</v>
      </c>
      <c r="B25" s="1">
        <v>-2001798.5661707318</v>
      </c>
      <c r="C25" s="23">
        <v>0.33700000000000002</v>
      </c>
    </row>
    <row r="26" spans="1:3">
      <c r="A26" s="12">
        <v>0.44</v>
      </c>
      <c r="B26" s="1">
        <v>-3256945.3826480852</v>
      </c>
      <c r="C26" s="23">
        <v>0.3614</v>
      </c>
    </row>
    <row r="27" spans="1:3">
      <c r="A27" s="12">
        <v>0.45</v>
      </c>
      <c r="B27" s="1">
        <v>-4766602.2455536155</v>
      </c>
      <c r="C27" s="23">
        <v>0.38690000000000002</v>
      </c>
    </row>
    <row r="28" spans="1:3">
      <c r="A28" s="12">
        <v>0.46</v>
      </c>
      <c r="B28" s="1">
        <v>-6575577.2212815946</v>
      </c>
      <c r="C28" s="23">
        <v>0.41120000000000001</v>
      </c>
    </row>
    <row r="29" spans="1:3">
      <c r="A29" s="12">
        <v>0.47</v>
      </c>
      <c r="B29" s="1">
        <v>-8737015.5543237813</v>
      </c>
      <c r="C29" s="23">
        <v>0.43190000000000001</v>
      </c>
    </row>
    <row r="30" spans="1:3">
      <c r="A30" s="12">
        <v>0.48</v>
      </c>
      <c r="B30" s="1">
        <v>-11317255.788206141</v>
      </c>
      <c r="C30" s="23">
        <v>0.45369999999999999</v>
      </c>
    </row>
    <row r="31" spans="1:3">
      <c r="A31" s="12">
        <v>0.49</v>
      </c>
      <c r="B31" s="1">
        <v>-14401043.508917972</v>
      </c>
      <c r="C31" s="23">
        <v>0.47939999999999999</v>
      </c>
    </row>
    <row r="32" spans="1:3">
      <c r="A32" s="12">
        <v>0.5</v>
      </c>
      <c r="B32" s="1">
        <v>-18084356.501205713</v>
      </c>
      <c r="C32" s="23">
        <v>0.50380000000000003</v>
      </c>
    </row>
  </sheetData>
  <phoneticPr fontId="2"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13"/>
  <dimension ref="A1:B10"/>
  <sheetViews>
    <sheetView workbookViewId="0">
      <selection activeCell="B2" sqref="B2:B10"/>
    </sheetView>
  </sheetViews>
  <sheetFormatPr defaultRowHeight="12.75"/>
  <cols>
    <col min="1" max="1" width="12.42578125" bestFit="1" customWidth="1"/>
    <col min="2" max="2" width="15.28515625" bestFit="1" customWidth="1"/>
  </cols>
  <sheetData>
    <row r="1" spans="1:2">
      <c r="A1" t="s">
        <v>21</v>
      </c>
      <c r="B1" t="s">
        <v>25</v>
      </c>
    </row>
    <row r="2" spans="1:2">
      <c r="A2" s="14">
        <v>0.1</v>
      </c>
      <c r="B2" s="30">
        <v>-21520485.64157138</v>
      </c>
    </row>
    <row r="3" spans="1:2">
      <c r="A3" s="14">
        <v>0.15</v>
      </c>
      <c r="B3" s="30">
        <v>-2956183.5415954883</v>
      </c>
    </row>
    <row r="4" spans="1:2">
      <c r="A4" s="14">
        <v>0.2</v>
      </c>
      <c r="B4" s="30">
        <v>6799866.8077228647</v>
      </c>
    </row>
    <row r="5" spans="1:2">
      <c r="A5" s="14">
        <v>0.25</v>
      </c>
      <c r="B5" s="30">
        <v>11440784.195816396</v>
      </c>
    </row>
    <row r="6" spans="1:2">
      <c r="A6" s="14">
        <v>0.3</v>
      </c>
      <c r="B6" s="30">
        <v>13169013.968860336</v>
      </c>
    </row>
    <row r="7" spans="1:2">
      <c r="A7" s="22">
        <v>0.35</v>
      </c>
      <c r="B7" s="31">
        <v>13292322.836370774</v>
      </c>
    </row>
    <row r="8" spans="1:2">
      <c r="A8" s="14">
        <v>0.4</v>
      </c>
      <c r="B8" s="30">
        <v>12580954.15604575</v>
      </c>
    </row>
    <row r="9" spans="1:2">
      <c r="A9" s="14">
        <v>0.45</v>
      </c>
      <c r="B9" s="30">
        <v>11482397.993636478</v>
      </c>
    </row>
    <row r="10" spans="1:2">
      <c r="A10" s="14">
        <v>0.5</v>
      </c>
      <c r="B10" s="30">
        <v>10250876.024773687</v>
      </c>
    </row>
  </sheetData>
  <phoneticPr fontId="2"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CB_DATA_</vt:lpstr>
      <vt:lpstr>Figure 10.16</vt:lpstr>
      <vt:lpstr>Figure 10.17</vt:lpstr>
      <vt:lpstr>Figure 10.18</vt:lpstr>
      <vt:lpstr>Figure 10.19</vt:lpstr>
      <vt:lpstr>Figure 10.20</vt:lpstr>
      <vt:lpstr>Figure 10.21</vt:lpstr>
      <vt:lpstr>Figure 10.22</vt:lpstr>
      <vt:lpstr>Figure 10.23</vt:lpstr>
      <vt:lpstr>Figure 10.24</vt:lpstr>
      <vt:lpstr>Figure 10.25</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Tuck School</dc:creator>
  <cp:lastModifiedBy>Steve.Powell</cp:lastModifiedBy>
  <cp:lastPrinted>2004-01-19T19:06:27Z</cp:lastPrinted>
  <dcterms:created xsi:type="dcterms:W3CDTF">1999-05-21T13:53:50Z</dcterms:created>
  <dcterms:modified xsi:type="dcterms:W3CDTF">2008-09-14T14:32:38Z</dcterms:modified>
</cp:coreProperties>
</file>